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分配表" sheetId="1" r:id="rId1"/>
    <sheet name="调查表" sheetId="2" r:id="rId2"/>
    <sheet name="Sheet3" sheetId="3" r:id="rId3"/>
  </sheets>
  <definedNames>
    <definedName name="_xlnm.Print_Area" localSheetId="1">'调查表'!$A$1:$P$89</definedName>
    <definedName name="_xlnm.Print_Area" localSheetId="0">'分配表'!$A$1:$D$35</definedName>
    <definedName name="_xlnm.Print_Titles" localSheetId="1">'调查表'!$3:$3</definedName>
  </definedNames>
  <calcPr fullCalcOnLoad="1"/>
</workbook>
</file>

<file path=xl/sharedStrings.xml><?xml version="1.0" encoding="utf-8"?>
<sst xmlns="http://schemas.openxmlformats.org/spreadsheetml/2006/main" count="181" uniqueCount="120">
  <si>
    <t>附件</t>
  </si>
  <si>
    <t>福建省2017年省级农业机械购置补贴资金分配表</t>
  </si>
  <si>
    <t>县（市、区）</t>
  </si>
  <si>
    <t>省级补贴资金（万元）</t>
  </si>
  <si>
    <t>全省总计</t>
  </si>
  <si>
    <t>福州市合计</t>
  </si>
  <si>
    <t>泉州市合计</t>
  </si>
  <si>
    <t>闽侯县</t>
  </si>
  <si>
    <t>洛江区</t>
  </si>
  <si>
    <t>连江县</t>
  </si>
  <si>
    <t>惠安县</t>
  </si>
  <si>
    <t>闽清县</t>
  </si>
  <si>
    <t>德化县</t>
  </si>
  <si>
    <t>永泰县</t>
  </si>
  <si>
    <t>石狮市</t>
  </si>
  <si>
    <t>福清市</t>
  </si>
  <si>
    <t>晋江市</t>
  </si>
  <si>
    <t>长乐市</t>
  </si>
  <si>
    <t>南安市</t>
  </si>
  <si>
    <t>莆田市合计</t>
  </si>
  <si>
    <t>漳州市合计</t>
  </si>
  <si>
    <t>城厢区</t>
  </si>
  <si>
    <t>龙文区</t>
  </si>
  <si>
    <t>涵江区</t>
  </si>
  <si>
    <t>漳浦县</t>
  </si>
  <si>
    <t>秀屿区</t>
  </si>
  <si>
    <t>诏安县</t>
  </si>
  <si>
    <t>仙游县</t>
  </si>
  <si>
    <t>长泰县</t>
  </si>
  <si>
    <t>三明市合计</t>
  </si>
  <si>
    <t>龙岩市合计</t>
  </si>
  <si>
    <t>梅列区</t>
  </si>
  <si>
    <t>长汀县</t>
  </si>
  <si>
    <t>三元区</t>
  </si>
  <si>
    <t>永定区</t>
  </si>
  <si>
    <t>明溪县</t>
  </si>
  <si>
    <t>上杭县</t>
  </si>
  <si>
    <t>清流县</t>
  </si>
  <si>
    <t>武平县</t>
  </si>
  <si>
    <t>宁化县</t>
  </si>
  <si>
    <t>漳平市</t>
  </si>
  <si>
    <t>大田县</t>
  </si>
  <si>
    <t>南平市合计</t>
  </si>
  <si>
    <t>尤溪县</t>
  </si>
  <si>
    <t>顺昌县</t>
  </si>
  <si>
    <t>将乐县</t>
  </si>
  <si>
    <t>浦城县</t>
  </si>
  <si>
    <t>泰宁县</t>
  </si>
  <si>
    <t>光泽县</t>
  </si>
  <si>
    <t>永安市</t>
  </si>
  <si>
    <t>松溪县</t>
  </si>
  <si>
    <t>宁德市合计</t>
  </si>
  <si>
    <t>政和县</t>
  </si>
  <si>
    <t>蕉城区</t>
  </si>
  <si>
    <t>邵武市</t>
  </si>
  <si>
    <t>霞浦县</t>
  </si>
  <si>
    <t>武夷山市</t>
  </si>
  <si>
    <t>古田县</t>
  </si>
  <si>
    <t>建瓯市</t>
  </si>
  <si>
    <t>屏南县</t>
  </si>
  <si>
    <t>平潭综合实验区合计</t>
  </si>
  <si>
    <t>寿宁县</t>
  </si>
  <si>
    <t>平潭县</t>
  </si>
  <si>
    <t>柘荣县</t>
  </si>
  <si>
    <t>福安市</t>
  </si>
  <si>
    <t>附件：</t>
  </si>
  <si>
    <t>2016年福建省县级农机管理部门资金需求分配一览表（截止11月13日）</t>
  </si>
  <si>
    <t>序号</t>
  </si>
  <si>
    <t>市区</t>
  </si>
  <si>
    <t>区县</t>
  </si>
  <si>
    <t>2015年下达中央总资金(万元)</t>
  </si>
  <si>
    <t>2015年下达省级总资金(万元)</t>
  </si>
  <si>
    <t>2015年已使用中央资金(万元)</t>
  </si>
  <si>
    <t>2015年已使用省级资金(万元)</t>
  </si>
  <si>
    <t>2015年剩余中央资金（万元）</t>
  </si>
  <si>
    <t>2015年剩余省级资金（万元）</t>
  </si>
  <si>
    <t>2016年中央资金需求(万元)</t>
  </si>
  <si>
    <t>2016年省级资金需求(万元)</t>
  </si>
  <si>
    <t>按需求与使用6:4测算中央资金（万元）</t>
  </si>
  <si>
    <t>按需求与使用6:4测算省级资金（万元）</t>
  </si>
  <si>
    <t>2016年拟分配中央资金(万元)</t>
  </si>
  <si>
    <t>2016年拟分配省级资金(万元)</t>
  </si>
  <si>
    <t>备注</t>
  </si>
  <si>
    <t>福州</t>
  </si>
  <si>
    <t>仓山区</t>
  </si>
  <si>
    <t>马尾区</t>
  </si>
  <si>
    <t>晋安区</t>
  </si>
  <si>
    <t>罗源县</t>
  </si>
  <si>
    <t>合计</t>
  </si>
  <si>
    <t>莆田</t>
  </si>
  <si>
    <t>荔城区</t>
  </si>
  <si>
    <t>三明</t>
  </si>
  <si>
    <t>沙县</t>
  </si>
  <si>
    <t>建宁县</t>
  </si>
  <si>
    <t>泉州</t>
  </si>
  <si>
    <t>丰泽区</t>
  </si>
  <si>
    <t>泉港区</t>
  </si>
  <si>
    <t>安溪县</t>
  </si>
  <si>
    <t>永春县</t>
  </si>
  <si>
    <t>台商投资区</t>
  </si>
  <si>
    <t>漳州</t>
  </si>
  <si>
    <t>芗城区</t>
  </si>
  <si>
    <t>云霄县</t>
  </si>
  <si>
    <t>东山县</t>
  </si>
  <si>
    <t>南靖县</t>
  </si>
  <si>
    <t>平和县</t>
  </si>
  <si>
    <t>华安县</t>
  </si>
  <si>
    <t>龙海市</t>
  </si>
  <si>
    <t>南平</t>
  </si>
  <si>
    <t>延平区</t>
  </si>
  <si>
    <t>市政府有上报2015年需求省补754万元</t>
  </si>
  <si>
    <t>建阳市</t>
  </si>
  <si>
    <t>龙岩</t>
  </si>
  <si>
    <t>新罗区</t>
  </si>
  <si>
    <t>永定县</t>
  </si>
  <si>
    <t>连城县</t>
  </si>
  <si>
    <t>宁德</t>
  </si>
  <si>
    <t>周宁县</t>
  </si>
  <si>
    <t>福鼎市</t>
  </si>
  <si>
    <t>平潭实验区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</si>
</sst>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color indexed="10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1"/>
      <color indexed="10"/>
      <name val="仿宋_GB2312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9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2" fillId="9" borderId="0" applyNumberFormat="0" applyBorder="0" applyAlignment="0" applyProtection="0"/>
    <xf numFmtId="0" fontId="28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3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top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vertical="center"/>
      <protection/>
    </xf>
    <xf numFmtId="0" fontId="34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16.00390625" style="0" customWidth="1"/>
    <col min="2" max="2" width="20.50390625" style="0" customWidth="1"/>
    <col min="3" max="3" width="15.25390625" style="0" customWidth="1"/>
    <col min="4" max="4" width="25.125" style="0" customWidth="1"/>
  </cols>
  <sheetData>
    <row r="1" ht="21" customHeight="1">
      <c r="A1" s="37" t="s">
        <v>0</v>
      </c>
    </row>
    <row r="2" spans="1:4" ht="30" customHeight="1">
      <c r="A2" s="38" t="s">
        <v>1</v>
      </c>
      <c r="B2" s="38"/>
      <c r="C2" s="38"/>
      <c r="D2" s="38"/>
    </row>
    <row r="3" spans="1:4" s="22" customFormat="1" ht="30" customHeight="1">
      <c r="A3" s="24" t="s">
        <v>2</v>
      </c>
      <c r="B3" s="24" t="s">
        <v>3</v>
      </c>
      <c r="C3" s="24" t="s">
        <v>2</v>
      </c>
      <c r="D3" s="24" t="s">
        <v>3</v>
      </c>
    </row>
    <row r="4" spans="1:4" s="5" customFormat="1" ht="18.75" customHeight="1">
      <c r="A4" s="20" t="s">
        <v>4</v>
      </c>
      <c r="B4" s="10">
        <f>B5+B12+B17+B28+D32+D5+D12+D17+D23</f>
        <v>4900</v>
      </c>
      <c r="C4" s="14"/>
      <c r="D4" s="14"/>
    </row>
    <row r="5" spans="1:4" s="5" customFormat="1" ht="18.75" customHeight="1">
      <c r="A5" s="25" t="s">
        <v>5</v>
      </c>
      <c r="B5" s="25">
        <f>SUM(B6:B11)</f>
        <v>170</v>
      </c>
      <c r="C5" s="25" t="s">
        <v>6</v>
      </c>
      <c r="D5" s="25">
        <f>SUM(D6:D11)</f>
        <v>148</v>
      </c>
    </row>
    <row r="6" spans="1:4" ht="15" customHeight="1">
      <c r="A6" s="9" t="s">
        <v>7</v>
      </c>
      <c r="B6" s="9">
        <v>10</v>
      </c>
      <c r="C6" s="9" t="s">
        <v>8</v>
      </c>
      <c r="D6" s="9">
        <v>3</v>
      </c>
    </row>
    <row r="7" spans="1:4" ht="15" customHeight="1">
      <c r="A7" s="9" t="s">
        <v>9</v>
      </c>
      <c r="B7" s="9">
        <v>20</v>
      </c>
      <c r="C7" s="9" t="s">
        <v>10</v>
      </c>
      <c r="D7" s="9">
        <v>10</v>
      </c>
    </row>
    <row r="8" spans="1:4" s="23" customFormat="1" ht="15" customHeight="1">
      <c r="A8" s="9" t="s">
        <v>11</v>
      </c>
      <c r="B8" s="9">
        <v>15</v>
      </c>
      <c r="C8" s="9" t="s">
        <v>12</v>
      </c>
      <c r="D8" s="9">
        <v>3</v>
      </c>
    </row>
    <row r="9" spans="1:4" ht="15" customHeight="1">
      <c r="A9" s="9" t="s">
        <v>13</v>
      </c>
      <c r="B9" s="9">
        <v>5</v>
      </c>
      <c r="C9" s="9" t="s">
        <v>14</v>
      </c>
      <c r="D9" s="9">
        <v>2</v>
      </c>
    </row>
    <row r="10" spans="1:4" ht="15" customHeight="1">
      <c r="A10" s="9" t="s">
        <v>15</v>
      </c>
      <c r="B10" s="9">
        <v>30</v>
      </c>
      <c r="C10" s="9" t="s">
        <v>16</v>
      </c>
      <c r="D10" s="9">
        <v>80</v>
      </c>
    </row>
    <row r="11" spans="1:4" ht="15" customHeight="1">
      <c r="A11" s="9" t="s">
        <v>17</v>
      </c>
      <c r="B11" s="9">
        <v>90</v>
      </c>
      <c r="C11" s="9" t="s">
        <v>18</v>
      </c>
      <c r="D11" s="9">
        <v>50</v>
      </c>
    </row>
    <row r="12" spans="1:4" ht="15" customHeight="1">
      <c r="A12" s="25" t="s">
        <v>19</v>
      </c>
      <c r="B12" s="25">
        <f>SUM(B13:B16)</f>
        <v>255</v>
      </c>
      <c r="C12" s="25" t="s">
        <v>20</v>
      </c>
      <c r="D12" s="25">
        <f>SUM(D13:D16)</f>
        <v>47</v>
      </c>
    </row>
    <row r="13" spans="1:4" ht="15" customHeight="1">
      <c r="A13" s="9" t="s">
        <v>21</v>
      </c>
      <c r="B13" s="9">
        <v>10</v>
      </c>
      <c r="C13" s="9" t="s">
        <v>22</v>
      </c>
      <c r="D13" s="26">
        <v>8</v>
      </c>
    </row>
    <row r="14" spans="1:4" ht="15" customHeight="1">
      <c r="A14" s="9" t="s">
        <v>23</v>
      </c>
      <c r="B14" s="9">
        <v>50</v>
      </c>
      <c r="C14" s="9" t="s">
        <v>24</v>
      </c>
      <c r="D14" s="27">
        <v>4</v>
      </c>
    </row>
    <row r="15" spans="1:4" s="5" customFormat="1" ht="18.75" customHeight="1">
      <c r="A15" s="9" t="s">
        <v>25</v>
      </c>
      <c r="B15" s="9">
        <v>15</v>
      </c>
      <c r="C15" s="9" t="s">
        <v>26</v>
      </c>
      <c r="D15" s="9">
        <v>25</v>
      </c>
    </row>
    <row r="16" spans="1:4" ht="14.25">
      <c r="A16" s="9" t="s">
        <v>27</v>
      </c>
      <c r="B16" s="9">
        <v>180</v>
      </c>
      <c r="C16" s="9" t="s">
        <v>28</v>
      </c>
      <c r="D16" s="9">
        <v>10</v>
      </c>
    </row>
    <row r="17" spans="1:4" ht="14.25">
      <c r="A17" s="25" t="s">
        <v>29</v>
      </c>
      <c r="B17" s="25">
        <f>SUM(B18:B27)</f>
        <v>1360</v>
      </c>
      <c r="C17" s="25" t="s">
        <v>30</v>
      </c>
      <c r="D17" s="25">
        <f>SUM(D18:D22)</f>
        <v>585</v>
      </c>
    </row>
    <row r="18" spans="1:4" ht="14.25">
      <c r="A18" s="9" t="s">
        <v>31</v>
      </c>
      <c r="B18" s="9">
        <v>40</v>
      </c>
      <c r="C18" s="9" t="s">
        <v>32</v>
      </c>
      <c r="D18" s="9">
        <v>270</v>
      </c>
    </row>
    <row r="19" spans="1:4" ht="14.25">
      <c r="A19" s="9" t="s">
        <v>33</v>
      </c>
      <c r="B19" s="9">
        <v>60</v>
      </c>
      <c r="C19" s="9" t="s">
        <v>34</v>
      </c>
      <c r="D19" s="9">
        <v>25</v>
      </c>
    </row>
    <row r="20" spans="1:4" ht="14.25">
      <c r="A20" s="9" t="s">
        <v>35</v>
      </c>
      <c r="B20" s="9">
        <v>35</v>
      </c>
      <c r="C20" s="9" t="s">
        <v>36</v>
      </c>
      <c r="D20" s="9">
        <v>170</v>
      </c>
    </row>
    <row r="21" spans="1:4" s="5" customFormat="1" ht="18.75" customHeight="1">
      <c r="A21" s="9" t="s">
        <v>37</v>
      </c>
      <c r="B21" s="9">
        <v>420</v>
      </c>
      <c r="C21" s="9" t="s">
        <v>38</v>
      </c>
      <c r="D21" s="9">
        <v>60</v>
      </c>
    </row>
    <row r="22" spans="1:4" ht="14.25">
      <c r="A22" s="9" t="s">
        <v>39</v>
      </c>
      <c r="B22" s="9">
        <v>195</v>
      </c>
      <c r="C22" s="9" t="s">
        <v>40</v>
      </c>
      <c r="D22" s="9">
        <v>60</v>
      </c>
    </row>
    <row r="23" spans="1:4" ht="14.25">
      <c r="A23" s="9" t="s">
        <v>41</v>
      </c>
      <c r="B23" s="9">
        <v>40</v>
      </c>
      <c r="C23" s="25" t="s">
        <v>42</v>
      </c>
      <c r="D23" s="25">
        <f>SUM(D24:D31)</f>
        <v>1960</v>
      </c>
    </row>
    <row r="24" spans="1:4" ht="14.25">
      <c r="A24" s="9" t="s">
        <v>43</v>
      </c>
      <c r="B24" s="9">
        <v>400</v>
      </c>
      <c r="C24" s="9" t="s">
        <v>44</v>
      </c>
      <c r="D24" s="9">
        <v>150</v>
      </c>
    </row>
    <row r="25" spans="1:4" ht="14.25">
      <c r="A25" s="9" t="s">
        <v>45</v>
      </c>
      <c r="B25" s="9">
        <v>60</v>
      </c>
      <c r="C25" s="9" t="s">
        <v>46</v>
      </c>
      <c r="D25" s="9">
        <v>60</v>
      </c>
    </row>
    <row r="26" spans="1:4" ht="14.25">
      <c r="A26" s="9" t="s">
        <v>47</v>
      </c>
      <c r="B26" s="9">
        <v>10</v>
      </c>
      <c r="C26" s="9" t="s">
        <v>48</v>
      </c>
      <c r="D26" s="9">
        <v>150</v>
      </c>
    </row>
    <row r="27" spans="1:4" ht="14.25">
      <c r="A27" s="9" t="s">
        <v>49</v>
      </c>
      <c r="B27" s="9">
        <v>100</v>
      </c>
      <c r="C27" s="9" t="s">
        <v>50</v>
      </c>
      <c r="D27" s="9">
        <v>100</v>
      </c>
    </row>
    <row r="28" spans="1:4" ht="14.25">
      <c r="A28" s="25" t="s">
        <v>51</v>
      </c>
      <c r="B28" s="25">
        <f>SUM(B29:B35)</f>
        <v>225</v>
      </c>
      <c r="C28" s="9" t="s">
        <v>52</v>
      </c>
      <c r="D28" s="9">
        <v>120</v>
      </c>
    </row>
    <row r="29" spans="1:4" ht="14.25">
      <c r="A29" s="9" t="s">
        <v>53</v>
      </c>
      <c r="B29" s="9">
        <v>20</v>
      </c>
      <c r="C29" s="9" t="s">
        <v>54</v>
      </c>
      <c r="D29" s="9">
        <v>200</v>
      </c>
    </row>
    <row r="30" spans="1:4" ht="14.25">
      <c r="A30" s="9" t="s">
        <v>55</v>
      </c>
      <c r="B30" s="9">
        <v>55</v>
      </c>
      <c r="C30" s="9" t="s">
        <v>56</v>
      </c>
      <c r="D30" s="9">
        <v>750</v>
      </c>
    </row>
    <row r="31" spans="1:4" ht="14.25">
      <c r="A31" s="9" t="s">
        <v>57</v>
      </c>
      <c r="B31" s="9">
        <v>45</v>
      </c>
      <c r="C31" s="9" t="s">
        <v>58</v>
      </c>
      <c r="D31" s="9">
        <v>430</v>
      </c>
    </row>
    <row r="32" spans="1:4" ht="28.5">
      <c r="A32" s="9" t="s">
        <v>59</v>
      </c>
      <c r="B32" s="9">
        <v>20</v>
      </c>
      <c r="C32" s="25" t="s">
        <v>60</v>
      </c>
      <c r="D32" s="25">
        <v>150</v>
      </c>
    </row>
    <row r="33" spans="1:4" ht="14.25">
      <c r="A33" s="9" t="s">
        <v>61</v>
      </c>
      <c r="B33" s="9">
        <v>30</v>
      </c>
      <c r="C33" s="9" t="s">
        <v>62</v>
      </c>
      <c r="D33" s="9">
        <v>150</v>
      </c>
    </row>
    <row r="34" spans="1:4" s="5" customFormat="1" ht="18.75" customHeight="1">
      <c r="A34" s="9" t="s">
        <v>63</v>
      </c>
      <c r="B34" s="9">
        <v>40</v>
      </c>
      <c r="C34" s="14"/>
      <c r="D34" s="14"/>
    </row>
    <row r="35" spans="1:4" s="5" customFormat="1" ht="17.25" customHeight="1">
      <c r="A35" s="9" t="s">
        <v>64</v>
      </c>
      <c r="B35" s="9">
        <v>15</v>
      </c>
      <c r="C35" s="28"/>
      <c r="D35" s="28"/>
    </row>
    <row r="38" spans="5:6" ht="14.25">
      <c r="E38" s="29"/>
      <c r="F38" s="29"/>
    </row>
    <row r="39" spans="5:6" ht="14.25">
      <c r="E39" s="30"/>
      <c r="F39" s="30"/>
    </row>
    <row r="40" spans="5:6" ht="14.25">
      <c r="E40" s="31"/>
      <c r="F40" s="31"/>
    </row>
    <row r="44" ht="27.75" customHeight="1"/>
    <row r="45" spans="1:2" s="5" customFormat="1" ht="18.75" customHeight="1">
      <c r="A45"/>
      <c r="B45"/>
    </row>
    <row r="50" spans="1:2" ht="14.25">
      <c r="A50" s="5"/>
      <c r="B50" s="5"/>
    </row>
    <row r="55" spans="1:4" s="5" customFormat="1" ht="18.75" customHeight="1">
      <c r="A55"/>
      <c r="B55"/>
      <c r="C55"/>
      <c r="D55"/>
    </row>
    <row r="56" spans="3:4" ht="14.25">
      <c r="C56" s="5"/>
      <c r="D56" s="5"/>
    </row>
    <row r="61" spans="1:2" ht="14.25">
      <c r="A61" s="5"/>
      <c r="B61" s="5"/>
    </row>
    <row r="64" spans="3:4" ht="14.25">
      <c r="C64" s="5"/>
      <c r="D64" s="5"/>
    </row>
    <row r="66" spans="1:4" s="5" customFormat="1" ht="18.75" customHeight="1">
      <c r="A66"/>
      <c r="B66"/>
      <c r="C66"/>
      <c r="D66"/>
    </row>
    <row r="69" spans="1:2" ht="14.25">
      <c r="A69" s="5"/>
      <c r="B69" s="5"/>
    </row>
    <row r="74" spans="1:4" s="5" customFormat="1" ht="18.75" customHeight="1">
      <c r="A74"/>
      <c r="B74"/>
      <c r="C74"/>
      <c r="D74"/>
    </row>
  </sheetData>
  <sheetProtection/>
  <mergeCells count="1">
    <mergeCell ref="A2:D2"/>
  </mergeCells>
  <printOptions/>
  <pageMargins left="0.75" right="0.75" top="0.92" bottom="0.65" header="0.51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5"/>
  <sheetViews>
    <sheetView zoomScaleSheetLayoutView="100" workbookViewId="0" topLeftCell="A1">
      <pane xSplit="3" topLeftCell="D1" activePane="topRight" state="frozen"/>
      <selection pane="topLeft" activeCell="A1" sqref="A1"/>
      <selection pane="topRight" activeCell="O88" sqref="O88"/>
    </sheetView>
  </sheetViews>
  <sheetFormatPr defaultColWidth="9.00390625" defaultRowHeight="14.25"/>
  <cols>
    <col min="1" max="1" width="4.625" style="4" bestFit="1" customWidth="1"/>
    <col min="2" max="2" width="6.125" style="0" bestFit="1" customWidth="1"/>
    <col min="3" max="3" width="7.625" style="0" bestFit="1" customWidth="1"/>
    <col min="4" max="4" width="10.125" style="0" bestFit="1" customWidth="1"/>
    <col min="5" max="5" width="7.75390625" style="0" bestFit="1" customWidth="1"/>
    <col min="6" max="6" width="7.50390625" style="4" bestFit="1" customWidth="1"/>
    <col min="7" max="7" width="11.625" style="4" bestFit="1" customWidth="1"/>
    <col min="8" max="8" width="8.125" style="4" bestFit="1" customWidth="1"/>
    <col min="9" max="9" width="7.375" style="4" bestFit="1" customWidth="1"/>
    <col min="10" max="10" width="7.25390625" style="0" bestFit="1" customWidth="1"/>
    <col min="11" max="11" width="7.125" style="0" bestFit="1" customWidth="1"/>
    <col min="12" max="12" width="7.75390625" style="0" bestFit="1" customWidth="1"/>
    <col min="13" max="13" width="8.375" style="0" bestFit="1" customWidth="1"/>
    <col min="14" max="14" width="9.125" style="0" bestFit="1" customWidth="1"/>
    <col min="15" max="15" width="10.375" style="0" bestFit="1" customWidth="1"/>
    <col min="16" max="16" width="10.125" style="0" bestFit="1" customWidth="1"/>
    <col min="17" max="17" width="9.00390625" style="5" customWidth="1"/>
    <col min="18" max="18" width="11.625" style="0" bestFit="1" customWidth="1"/>
    <col min="19" max="19" width="10.375" style="0" bestFit="1" customWidth="1"/>
    <col min="20" max="20" width="9.25390625" style="0" bestFit="1" customWidth="1"/>
    <col min="21" max="21" width="11.625" style="0" bestFit="1" customWidth="1"/>
    <col min="22" max="22" width="10.375" style="0" bestFit="1" customWidth="1"/>
    <col min="23" max="23" width="9.00390625" style="5" customWidth="1"/>
  </cols>
  <sheetData>
    <row r="1" spans="1:16" ht="14.25">
      <c r="A1" s="4" t="s">
        <v>65</v>
      </c>
      <c r="B1" s="5"/>
      <c r="C1" s="5"/>
      <c r="D1" s="5"/>
      <c r="E1" s="5"/>
      <c r="J1" s="5"/>
      <c r="K1" s="5"/>
      <c r="L1" s="5"/>
      <c r="M1" s="5"/>
      <c r="N1" s="5"/>
      <c r="O1" s="5"/>
      <c r="P1" s="5"/>
    </row>
    <row r="2" spans="1:16" ht="36" customHeight="1">
      <c r="A2" s="32" t="s">
        <v>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s="1" customFormat="1" ht="72" customHeight="1">
      <c r="A3" s="6" t="s">
        <v>67</v>
      </c>
      <c r="B3" s="7" t="s">
        <v>68</v>
      </c>
      <c r="C3" s="7" t="s">
        <v>69</v>
      </c>
      <c r="D3" s="6" t="s">
        <v>70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11" t="s">
        <v>81</v>
      </c>
      <c r="P3" s="12" t="s">
        <v>82</v>
      </c>
    </row>
    <row r="4" spans="1:22" ht="14.25">
      <c r="A4" s="8">
        <v>1</v>
      </c>
      <c r="B4" s="35" t="s">
        <v>83</v>
      </c>
      <c r="C4" s="7" t="s">
        <v>84</v>
      </c>
      <c r="D4" s="9">
        <v>10</v>
      </c>
      <c r="E4" s="9">
        <v>5</v>
      </c>
      <c r="F4" s="9">
        <v>1.06</v>
      </c>
      <c r="G4" s="9">
        <v>0</v>
      </c>
      <c r="H4" s="9">
        <f aca="true" t="shared" si="0" ref="H4:H13">D4-F4</f>
        <v>8.94</v>
      </c>
      <c r="I4" s="9">
        <f aca="true" t="shared" si="1" ref="I4:I13">E4-G4</f>
        <v>5</v>
      </c>
      <c r="J4" s="9">
        <v>2</v>
      </c>
      <c r="K4" s="9">
        <v>0</v>
      </c>
      <c r="L4" s="9">
        <f aca="true" t="shared" si="2" ref="L4:L13">F4*0.4+J4*0.6</f>
        <v>1.624</v>
      </c>
      <c r="M4" s="9">
        <f aca="true" t="shared" si="3" ref="M4:M13">G4*0.4+K4*0.6</f>
        <v>0</v>
      </c>
      <c r="N4" s="9">
        <v>5</v>
      </c>
      <c r="O4" s="13">
        <v>0</v>
      </c>
      <c r="P4" s="14"/>
      <c r="Q4" s="17"/>
      <c r="R4" s="18"/>
      <c r="S4" s="18"/>
      <c r="T4" s="18"/>
      <c r="U4" s="5"/>
      <c r="V4" s="5"/>
    </row>
    <row r="5" spans="1:22" ht="14.25">
      <c r="A5" s="8">
        <v>2</v>
      </c>
      <c r="B5" s="35"/>
      <c r="C5" s="7" t="s">
        <v>85</v>
      </c>
      <c r="D5" s="9">
        <v>10</v>
      </c>
      <c r="E5" s="9">
        <v>5</v>
      </c>
      <c r="F5" s="9">
        <v>0.52</v>
      </c>
      <c r="G5" s="9">
        <v>0</v>
      </c>
      <c r="H5" s="9">
        <f t="shared" si="0"/>
        <v>9.48</v>
      </c>
      <c r="I5" s="9">
        <f t="shared" si="1"/>
        <v>5</v>
      </c>
      <c r="J5" s="9">
        <v>1.365</v>
      </c>
      <c r="K5" s="9">
        <v>0</v>
      </c>
      <c r="L5" s="9">
        <f t="shared" si="2"/>
        <v>1.027</v>
      </c>
      <c r="M5" s="9">
        <f t="shared" si="3"/>
        <v>0</v>
      </c>
      <c r="N5" s="9">
        <v>5</v>
      </c>
      <c r="O5" s="13">
        <v>0</v>
      </c>
      <c r="P5" s="14"/>
      <c r="Q5" s="17"/>
      <c r="R5" s="18"/>
      <c r="S5" s="18"/>
      <c r="T5" s="18"/>
      <c r="U5" s="5"/>
      <c r="V5" s="5"/>
    </row>
    <row r="6" spans="1:22" ht="14.25">
      <c r="A6" s="8">
        <v>3</v>
      </c>
      <c r="B6" s="35"/>
      <c r="C6" s="7" t="s">
        <v>86</v>
      </c>
      <c r="D6" s="9">
        <v>10</v>
      </c>
      <c r="E6" s="9">
        <v>5</v>
      </c>
      <c r="F6" s="9">
        <v>0</v>
      </c>
      <c r="G6" s="9">
        <v>0</v>
      </c>
      <c r="H6" s="9">
        <f t="shared" si="0"/>
        <v>10</v>
      </c>
      <c r="I6" s="9">
        <f t="shared" si="1"/>
        <v>5</v>
      </c>
      <c r="J6" s="9">
        <v>0</v>
      </c>
      <c r="K6" s="9">
        <v>0</v>
      </c>
      <c r="L6" s="9">
        <f t="shared" si="2"/>
        <v>0</v>
      </c>
      <c r="M6" s="9">
        <f t="shared" si="3"/>
        <v>0</v>
      </c>
      <c r="N6" s="9">
        <v>0</v>
      </c>
      <c r="O6" s="13">
        <v>0</v>
      </c>
      <c r="P6" s="14"/>
      <c r="Q6" s="17"/>
      <c r="R6" s="5"/>
      <c r="S6" s="5"/>
      <c r="T6" s="5"/>
      <c r="U6" s="5"/>
      <c r="V6" s="5"/>
    </row>
    <row r="7" spans="1:22" ht="14.25">
      <c r="A7" s="8">
        <v>4</v>
      </c>
      <c r="B7" s="35"/>
      <c r="C7" s="7" t="s">
        <v>7</v>
      </c>
      <c r="D7" s="9">
        <v>250</v>
      </c>
      <c r="E7" s="9">
        <v>27</v>
      </c>
      <c r="F7" s="9">
        <v>36.23</v>
      </c>
      <c r="G7" s="9">
        <v>0</v>
      </c>
      <c r="H7" s="9">
        <f t="shared" si="0"/>
        <v>213.77</v>
      </c>
      <c r="I7" s="9">
        <f t="shared" si="1"/>
        <v>27</v>
      </c>
      <c r="J7" s="9">
        <v>0</v>
      </c>
      <c r="K7" s="9">
        <v>0</v>
      </c>
      <c r="L7" s="9">
        <f t="shared" si="2"/>
        <v>14.491999999999999</v>
      </c>
      <c r="M7" s="9">
        <f t="shared" si="3"/>
        <v>0</v>
      </c>
      <c r="N7" s="9">
        <v>15</v>
      </c>
      <c r="O7" s="13">
        <v>0</v>
      </c>
      <c r="P7" s="14"/>
      <c r="Q7" s="17"/>
      <c r="R7" s="18"/>
      <c r="S7" s="18"/>
      <c r="T7" s="18"/>
      <c r="U7" s="5"/>
      <c r="V7" s="5"/>
    </row>
    <row r="8" spans="1:22" ht="14.25">
      <c r="A8" s="8">
        <v>5</v>
      </c>
      <c r="B8" s="35"/>
      <c r="C8" s="7" t="s">
        <v>9</v>
      </c>
      <c r="D8" s="9">
        <v>250</v>
      </c>
      <c r="E8" s="9">
        <v>24</v>
      </c>
      <c r="F8" s="9">
        <v>49.094</v>
      </c>
      <c r="G8" s="9">
        <v>28.67</v>
      </c>
      <c r="H8" s="9">
        <f t="shared" si="0"/>
        <v>200.906</v>
      </c>
      <c r="I8" s="9">
        <f t="shared" si="1"/>
        <v>-4.670000000000002</v>
      </c>
      <c r="J8" s="9">
        <v>0</v>
      </c>
      <c r="K8" s="9">
        <v>0</v>
      </c>
      <c r="L8" s="9">
        <f t="shared" si="2"/>
        <v>19.637600000000003</v>
      </c>
      <c r="M8" s="9">
        <f t="shared" si="3"/>
        <v>11.468000000000002</v>
      </c>
      <c r="N8" s="9">
        <v>20</v>
      </c>
      <c r="O8" s="13">
        <v>15</v>
      </c>
      <c r="P8" s="14"/>
      <c r="Q8" s="17"/>
      <c r="R8" s="18"/>
      <c r="S8" s="18"/>
      <c r="T8" s="18"/>
      <c r="U8" s="5"/>
      <c r="V8" s="5"/>
    </row>
    <row r="9" spans="1:22" ht="14.25">
      <c r="A9" s="8">
        <v>6</v>
      </c>
      <c r="B9" s="35"/>
      <c r="C9" s="7" t="s">
        <v>87</v>
      </c>
      <c r="D9" s="9">
        <v>110</v>
      </c>
      <c r="E9" s="9">
        <v>13</v>
      </c>
      <c r="F9" s="9">
        <v>6.424</v>
      </c>
      <c r="G9" s="9">
        <v>0</v>
      </c>
      <c r="H9" s="9">
        <f t="shared" si="0"/>
        <v>103.576</v>
      </c>
      <c r="I9" s="9">
        <f t="shared" si="1"/>
        <v>13</v>
      </c>
      <c r="J9" s="9">
        <v>66</v>
      </c>
      <c r="K9" s="9">
        <v>8</v>
      </c>
      <c r="L9" s="9">
        <f t="shared" si="2"/>
        <v>42.1696</v>
      </c>
      <c r="M9" s="9">
        <f t="shared" si="3"/>
        <v>4.8</v>
      </c>
      <c r="N9" s="9">
        <v>45</v>
      </c>
      <c r="O9" s="13">
        <v>5</v>
      </c>
      <c r="P9" s="14"/>
      <c r="Q9" s="17"/>
      <c r="R9" s="18"/>
      <c r="S9" s="18"/>
      <c r="T9" s="18"/>
      <c r="U9" s="5"/>
      <c r="V9" s="5"/>
    </row>
    <row r="10" spans="1:22" ht="14.25">
      <c r="A10" s="8">
        <v>7</v>
      </c>
      <c r="B10" s="35"/>
      <c r="C10" s="7" t="s">
        <v>11</v>
      </c>
      <c r="D10" s="9">
        <v>20</v>
      </c>
      <c r="E10" s="9">
        <v>5</v>
      </c>
      <c r="F10" s="9">
        <v>35.428</v>
      </c>
      <c r="G10" s="9">
        <v>4.468</v>
      </c>
      <c r="H10" s="9">
        <f t="shared" si="0"/>
        <v>-15.427999999999997</v>
      </c>
      <c r="I10" s="9">
        <f t="shared" si="1"/>
        <v>0.532</v>
      </c>
      <c r="J10" s="9">
        <v>20</v>
      </c>
      <c r="K10" s="9">
        <v>3</v>
      </c>
      <c r="L10" s="9">
        <f t="shared" si="2"/>
        <v>26.1712</v>
      </c>
      <c r="M10" s="9">
        <f t="shared" si="3"/>
        <v>3.5872</v>
      </c>
      <c r="N10" s="9">
        <v>30</v>
      </c>
      <c r="O10" s="13">
        <v>5</v>
      </c>
      <c r="P10" s="14"/>
      <c r="Q10" s="17"/>
      <c r="R10" s="18"/>
      <c r="S10" s="18"/>
      <c r="T10" s="18"/>
      <c r="U10" s="5"/>
      <c r="V10" s="5"/>
    </row>
    <row r="11" spans="1:22" ht="14.25">
      <c r="A11" s="8">
        <v>8</v>
      </c>
      <c r="B11" s="35"/>
      <c r="C11" s="7" t="s">
        <v>13</v>
      </c>
      <c r="D11" s="9">
        <v>25</v>
      </c>
      <c r="E11" s="9">
        <v>5</v>
      </c>
      <c r="F11" s="9">
        <v>2.919</v>
      </c>
      <c r="G11" s="9">
        <v>0</v>
      </c>
      <c r="H11" s="9">
        <f t="shared" si="0"/>
        <v>22.081</v>
      </c>
      <c r="I11" s="9">
        <f t="shared" si="1"/>
        <v>5</v>
      </c>
      <c r="J11" s="9">
        <v>19.6</v>
      </c>
      <c r="K11" s="9">
        <v>0</v>
      </c>
      <c r="L11" s="9">
        <f t="shared" si="2"/>
        <v>12.9276</v>
      </c>
      <c r="M11" s="9">
        <f t="shared" si="3"/>
        <v>0</v>
      </c>
      <c r="N11" s="9">
        <v>15</v>
      </c>
      <c r="O11" s="13">
        <v>0</v>
      </c>
      <c r="P11" s="14"/>
      <c r="Q11" s="17"/>
      <c r="R11" s="18"/>
      <c r="S11" s="18"/>
      <c r="T11" s="18"/>
      <c r="U11" s="5"/>
      <c r="V11" s="5"/>
    </row>
    <row r="12" spans="1:22" ht="14.25">
      <c r="A12" s="8">
        <v>9</v>
      </c>
      <c r="B12" s="35"/>
      <c r="C12" s="7" t="s">
        <v>15</v>
      </c>
      <c r="D12" s="9">
        <v>450</v>
      </c>
      <c r="E12" s="9">
        <v>75</v>
      </c>
      <c r="F12" s="9">
        <v>333.631</v>
      </c>
      <c r="G12" s="9">
        <v>39.95</v>
      </c>
      <c r="H12" s="9">
        <f t="shared" si="0"/>
        <v>116.36900000000003</v>
      </c>
      <c r="I12" s="9">
        <f t="shared" si="1"/>
        <v>35.05</v>
      </c>
      <c r="J12" s="9">
        <v>400</v>
      </c>
      <c r="K12" s="9">
        <v>40</v>
      </c>
      <c r="L12" s="9">
        <f t="shared" si="2"/>
        <v>373.4524</v>
      </c>
      <c r="M12" s="9">
        <f t="shared" si="3"/>
        <v>39.980000000000004</v>
      </c>
      <c r="N12" s="9">
        <v>375</v>
      </c>
      <c r="O12" s="13">
        <v>40</v>
      </c>
      <c r="P12" s="14"/>
      <c r="Q12" s="17"/>
      <c r="R12" s="18"/>
      <c r="S12" s="18"/>
      <c r="T12" s="18"/>
      <c r="U12" s="5"/>
      <c r="V12" s="5"/>
    </row>
    <row r="13" spans="1:22" ht="14.25">
      <c r="A13" s="8">
        <v>10</v>
      </c>
      <c r="B13" s="35"/>
      <c r="C13" s="7" t="s">
        <v>17</v>
      </c>
      <c r="D13" s="9">
        <v>305</v>
      </c>
      <c r="E13" s="9">
        <v>49</v>
      </c>
      <c r="F13" s="9">
        <v>113.362</v>
      </c>
      <c r="G13" s="9">
        <v>17.95</v>
      </c>
      <c r="H13" s="9">
        <f t="shared" si="0"/>
        <v>191.638</v>
      </c>
      <c r="I13" s="9">
        <f t="shared" si="1"/>
        <v>31.05</v>
      </c>
      <c r="J13" s="9">
        <v>254</v>
      </c>
      <c r="K13" s="9">
        <v>56</v>
      </c>
      <c r="L13" s="9">
        <f t="shared" si="2"/>
        <v>197.7448</v>
      </c>
      <c r="M13" s="9">
        <f t="shared" si="3"/>
        <v>40.78</v>
      </c>
      <c r="N13" s="9">
        <v>200</v>
      </c>
      <c r="O13" s="13">
        <v>45</v>
      </c>
      <c r="P13" s="14"/>
      <c r="Q13" s="17"/>
      <c r="R13" s="18"/>
      <c r="S13" s="18"/>
      <c r="T13" s="18"/>
      <c r="U13" s="5"/>
      <c r="V13" s="5"/>
    </row>
    <row r="14" spans="1:22" s="2" customFormat="1" ht="14.25">
      <c r="A14" s="10"/>
      <c r="B14" s="35"/>
      <c r="C14" s="7" t="s">
        <v>88</v>
      </c>
      <c r="D14" s="7">
        <f aca="true" t="shared" si="4" ref="D14:O14">SUM(D4:D13)</f>
        <v>1440</v>
      </c>
      <c r="E14" s="7">
        <f t="shared" si="4"/>
        <v>213</v>
      </c>
      <c r="F14" s="7">
        <f t="shared" si="4"/>
        <v>578.668</v>
      </c>
      <c r="G14" s="7">
        <f t="shared" si="4"/>
        <v>91.03800000000001</v>
      </c>
      <c r="H14" s="7">
        <f t="shared" si="4"/>
        <v>861.3320000000001</v>
      </c>
      <c r="I14" s="7">
        <f t="shared" si="4"/>
        <v>121.96199999999999</v>
      </c>
      <c r="J14" s="7">
        <f t="shared" si="4"/>
        <v>762.965</v>
      </c>
      <c r="K14" s="7">
        <f t="shared" si="4"/>
        <v>107</v>
      </c>
      <c r="L14" s="7">
        <f t="shared" si="4"/>
        <v>689.2462</v>
      </c>
      <c r="M14" s="7">
        <f t="shared" si="4"/>
        <v>100.6152</v>
      </c>
      <c r="N14" s="7">
        <f t="shared" si="4"/>
        <v>710</v>
      </c>
      <c r="O14" s="7">
        <f t="shared" si="4"/>
        <v>110</v>
      </c>
      <c r="P14" s="15"/>
      <c r="V14" s="5"/>
    </row>
    <row r="15" spans="1:22" ht="14.25">
      <c r="A15" s="8">
        <v>11</v>
      </c>
      <c r="B15" s="35" t="s">
        <v>89</v>
      </c>
      <c r="C15" s="7" t="s">
        <v>21</v>
      </c>
      <c r="D15" s="9">
        <v>40</v>
      </c>
      <c r="E15" s="9">
        <v>9</v>
      </c>
      <c r="F15" s="9">
        <v>12.391</v>
      </c>
      <c r="G15" s="9">
        <v>0</v>
      </c>
      <c r="H15" s="9">
        <f>D15-F15</f>
        <v>27.609</v>
      </c>
      <c r="I15" s="9">
        <f>E15-G15</f>
        <v>9</v>
      </c>
      <c r="J15" s="9">
        <v>33</v>
      </c>
      <c r="K15" s="9">
        <v>0</v>
      </c>
      <c r="L15" s="9">
        <f>F15*0.4+J15*0.6</f>
        <v>24.7564</v>
      </c>
      <c r="M15" s="9">
        <f>G15*0.4+K15*0.6</f>
        <v>0</v>
      </c>
      <c r="N15" s="9">
        <v>25</v>
      </c>
      <c r="O15" s="13">
        <v>0</v>
      </c>
      <c r="P15" s="14"/>
      <c r="Q15" s="17"/>
      <c r="R15" s="18"/>
      <c r="S15" s="18"/>
      <c r="T15" s="18"/>
      <c r="U15" s="5"/>
      <c r="V15" s="5"/>
    </row>
    <row r="16" spans="1:22" ht="14.25">
      <c r="A16" s="8">
        <v>12</v>
      </c>
      <c r="B16" s="35"/>
      <c r="C16" s="7" t="s">
        <v>23</v>
      </c>
      <c r="D16" s="9">
        <v>50</v>
      </c>
      <c r="E16" s="9">
        <v>18</v>
      </c>
      <c r="F16" s="9">
        <v>53.517</v>
      </c>
      <c r="G16" s="9">
        <v>10.22</v>
      </c>
      <c r="H16" s="9">
        <f>D16-F16</f>
        <v>-3.517000000000003</v>
      </c>
      <c r="I16" s="9">
        <f>E16-G16</f>
        <v>7.779999999999999</v>
      </c>
      <c r="J16" s="9">
        <v>51</v>
      </c>
      <c r="K16" s="9">
        <v>14</v>
      </c>
      <c r="L16" s="9">
        <f>F16*0.4+J16*0.6</f>
        <v>52.0068</v>
      </c>
      <c r="M16" s="9">
        <f>G16*0.4+K16*0.6</f>
        <v>12.488</v>
      </c>
      <c r="N16" s="9">
        <v>55</v>
      </c>
      <c r="O16" s="13">
        <v>15</v>
      </c>
      <c r="P16" s="14"/>
      <c r="Q16" s="17"/>
      <c r="R16" s="18"/>
      <c r="S16" s="18"/>
      <c r="T16" s="18"/>
      <c r="U16" s="5"/>
      <c r="V16" s="5"/>
    </row>
    <row r="17" spans="1:22" ht="14.25">
      <c r="A17" s="8">
        <v>13</v>
      </c>
      <c r="B17" s="35"/>
      <c r="C17" s="7" t="s">
        <v>90</v>
      </c>
      <c r="D17" s="9">
        <v>300</v>
      </c>
      <c r="E17" s="9">
        <v>152</v>
      </c>
      <c r="F17" s="9">
        <v>271.145</v>
      </c>
      <c r="G17" s="9">
        <v>131.92</v>
      </c>
      <c r="H17" s="9">
        <f>D17-F17</f>
        <v>28.855000000000018</v>
      </c>
      <c r="I17" s="9">
        <f>E17-G17</f>
        <v>20.080000000000013</v>
      </c>
      <c r="J17" s="9">
        <v>199</v>
      </c>
      <c r="K17" s="9">
        <v>73</v>
      </c>
      <c r="L17" s="9">
        <f>F17*0.4+J17*0.6</f>
        <v>227.858</v>
      </c>
      <c r="M17" s="9">
        <f>G17*0.4+K17*0.6</f>
        <v>96.568</v>
      </c>
      <c r="N17" s="9">
        <v>230</v>
      </c>
      <c r="O17" s="13">
        <v>100</v>
      </c>
      <c r="P17" s="16"/>
      <c r="Q17" s="17"/>
      <c r="R17" s="18"/>
      <c r="S17" s="18"/>
      <c r="T17" s="18"/>
      <c r="U17" s="5"/>
      <c r="V17" s="5"/>
    </row>
    <row r="18" spans="1:22" ht="14.25">
      <c r="A18" s="8">
        <v>14</v>
      </c>
      <c r="B18" s="35"/>
      <c r="C18" s="7" t="s">
        <v>25</v>
      </c>
      <c r="D18" s="9">
        <v>70</v>
      </c>
      <c r="E18" s="9">
        <v>23</v>
      </c>
      <c r="F18" s="9">
        <v>44.275</v>
      </c>
      <c r="G18" s="9">
        <v>19</v>
      </c>
      <c r="H18" s="9">
        <f>D18-F18</f>
        <v>25.725</v>
      </c>
      <c r="I18" s="9">
        <f>E18-G18</f>
        <v>4</v>
      </c>
      <c r="J18" s="9">
        <v>38</v>
      </c>
      <c r="K18" s="9">
        <v>8</v>
      </c>
      <c r="L18" s="9">
        <f>F18*0.4+J18*0.6</f>
        <v>40.510000000000005</v>
      </c>
      <c r="M18" s="9">
        <f>G18*0.4+K18*0.6</f>
        <v>12.4</v>
      </c>
      <c r="N18" s="9">
        <v>40</v>
      </c>
      <c r="O18" s="13">
        <v>15</v>
      </c>
      <c r="P18" s="14"/>
      <c r="Q18" s="17"/>
      <c r="R18" s="18"/>
      <c r="S18" s="18"/>
      <c r="T18" s="18"/>
      <c r="U18" s="5"/>
      <c r="V18" s="5"/>
    </row>
    <row r="19" spans="1:22" ht="14.25">
      <c r="A19" s="8">
        <v>15</v>
      </c>
      <c r="B19" s="35"/>
      <c r="C19" s="7" t="s">
        <v>27</v>
      </c>
      <c r="D19" s="9">
        <v>400</v>
      </c>
      <c r="E19" s="9">
        <v>118</v>
      </c>
      <c r="F19" s="9">
        <v>201.355</v>
      </c>
      <c r="G19" s="9">
        <v>65.38</v>
      </c>
      <c r="H19" s="9">
        <f>D19-F19</f>
        <v>198.645</v>
      </c>
      <c r="I19" s="9">
        <f>E19-G19</f>
        <v>52.620000000000005</v>
      </c>
      <c r="J19" s="9">
        <v>266</v>
      </c>
      <c r="K19" s="9">
        <v>65</v>
      </c>
      <c r="L19" s="9">
        <f>F19*0.4+J19*0.6</f>
        <v>240.142</v>
      </c>
      <c r="M19" s="9">
        <f>G19*0.4+K19*0.6</f>
        <v>65.152</v>
      </c>
      <c r="N19" s="9">
        <v>240</v>
      </c>
      <c r="O19" s="13">
        <v>65</v>
      </c>
      <c r="P19" s="14"/>
      <c r="Q19" s="17"/>
      <c r="R19" s="18"/>
      <c r="S19" s="18"/>
      <c r="T19" s="18"/>
      <c r="U19" s="5"/>
      <c r="V19" s="5"/>
    </row>
    <row r="20" spans="1:22" ht="14.25">
      <c r="A20" s="8"/>
      <c r="B20" s="35"/>
      <c r="C20" s="7" t="s">
        <v>88</v>
      </c>
      <c r="D20" s="7">
        <f aca="true" t="shared" si="5" ref="D20:O20">SUM(D15:D19)</f>
        <v>860</v>
      </c>
      <c r="E20" s="7">
        <f t="shared" si="5"/>
        <v>320</v>
      </c>
      <c r="F20" s="7">
        <f t="shared" si="5"/>
        <v>582.683</v>
      </c>
      <c r="G20" s="7">
        <f t="shared" si="5"/>
        <v>226.51999999999998</v>
      </c>
      <c r="H20" s="7">
        <f t="shared" si="5"/>
        <v>277.317</v>
      </c>
      <c r="I20" s="7">
        <f t="shared" si="5"/>
        <v>93.48000000000002</v>
      </c>
      <c r="J20" s="7">
        <f t="shared" si="5"/>
        <v>587</v>
      </c>
      <c r="K20" s="7">
        <f t="shared" si="5"/>
        <v>160</v>
      </c>
      <c r="L20" s="7">
        <f t="shared" si="5"/>
        <v>585.2732</v>
      </c>
      <c r="M20" s="7">
        <f t="shared" si="5"/>
        <v>186.608</v>
      </c>
      <c r="N20" s="7">
        <f t="shared" si="5"/>
        <v>590</v>
      </c>
      <c r="O20" s="7">
        <f t="shared" si="5"/>
        <v>195</v>
      </c>
      <c r="P20" s="7"/>
      <c r="Q20" s="19"/>
      <c r="R20" s="19"/>
      <c r="S20" s="19"/>
      <c r="T20" s="19"/>
      <c r="U20" s="5"/>
      <c r="V20" s="5"/>
    </row>
    <row r="21" spans="1:22" ht="14.25">
      <c r="A21" s="8">
        <v>16</v>
      </c>
      <c r="B21" s="35" t="s">
        <v>91</v>
      </c>
      <c r="C21" s="7" t="s">
        <v>31</v>
      </c>
      <c r="D21" s="9">
        <v>70</v>
      </c>
      <c r="E21" s="9">
        <v>5</v>
      </c>
      <c r="F21" s="9">
        <v>4.318</v>
      </c>
      <c r="G21" s="9">
        <v>0.12</v>
      </c>
      <c r="H21" s="9">
        <f aca="true" t="shared" si="6" ref="H21:H32">D21-F21</f>
        <v>65.682</v>
      </c>
      <c r="I21" s="9">
        <f aca="true" t="shared" si="7" ref="I21:I32">E21-G21</f>
        <v>4.88</v>
      </c>
      <c r="J21" s="9">
        <v>60</v>
      </c>
      <c r="K21" s="9">
        <v>10</v>
      </c>
      <c r="L21" s="9">
        <f aca="true" t="shared" si="8" ref="L21:L32">F21*0.4+J21*0.6</f>
        <v>37.727199999999996</v>
      </c>
      <c r="M21" s="9">
        <f aca="true" t="shared" si="9" ref="M21:M32">G21*0.4+K21*0.6</f>
        <v>6.048</v>
      </c>
      <c r="N21" s="9">
        <v>40</v>
      </c>
      <c r="O21" s="13">
        <v>10</v>
      </c>
      <c r="P21" s="14"/>
      <c r="Q21" s="17"/>
      <c r="R21" s="18"/>
      <c r="S21" s="18"/>
      <c r="T21" s="18"/>
      <c r="U21" s="5"/>
      <c r="V21" s="5"/>
    </row>
    <row r="22" spans="1:22" ht="14.25">
      <c r="A22" s="8">
        <v>17</v>
      </c>
      <c r="B22" s="35"/>
      <c r="C22" s="7" t="s">
        <v>33</v>
      </c>
      <c r="D22" s="9">
        <v>50</v>
      </c>
      <c r="E22" s="9">
        <v>50</v>
      </c>
      <c r="F22" s="9">
        <v>12.751</v>
      </c>
      <c r="G22" s="9">
        <v>1.3</v>
      </c>
      <c r="H22" s="9">
        <f t="shared" si="6"/>
        <v>37.249</v>
      </c>
      <c r="I22" s="9">
        <f t="shared" si="7"/>
        <v>48.7</v>
      </c>
      <c r="J22" s="9">
        <v>50</v>
      </c>
      <c r="K22" s="9">
        <v>20</v>
      </c>
      <c r="L22" s="9">
        <f t="shared" si="8"/>
        <v>35.1004</v>
      </c>
      <c r="M22" s="9">
        <f t="shared" si="9"/>
        <v>12.52</v>
      </c>
      <c r="N22" s="9">
        <v>40</v>
      </c>
      <c r="O22" s="13">
        <v>10</v>
      </c>
      <c r="P22" s="14"/>
      <c r="Q22" s="17"/>
      <c r="R22" s="18"/>
      <c r="S22" s="18"/>
      <c r="T22" s="18"/>
      <c r="U22" s="5"/>
      <c r="V22" s="5"/>
    </row>
    <row r="23" spans="1:22" ht="14.25">
      <c r="A23" s="8">
        <v>18</v>
      </c>
      <c r="B23" s="35"/>
      <c r="C23" s="7" t="s">
        <v>35</v>
      </c>
      <c r="D23" s="9">
        <v>800</v>
      </c>
      <c r="E23" s="9">
        <v>288</v>
      </c>
      <c r="F23" s="9">
        <v>566.182</v>
      </c>
      <c r="G23" s="9">
        <v>204.36</v>
      </c>
      <c r="H23" s="9">
        <f t="shared" si="6"/>
        <v>233.81799999999998</v>
      </c>
      <c r="I23" s="9">
        <f t="shared" si="7"/>
        <v>83.63999999999999</v>
      </c>
      <c r="J23" s="9">
        <v>588.5</v>
      </c>
      <c r="K23" s="9">
        <v>259</v>
      </c>
      <c r="L23" s="9">
        <f t="shared" si="8"/>
        <v>579.5727999999999</v>
      </c>
      <c r="M23" s="9">
        <f t="shared" si="9"/>
        <v>237.144</v>
      </c>
      <c r="N23" s="9">
        <v>580</v>
      </c>
      <c r="O23" s="13">
        <v>240</v>
      </c>
      <c r="P23" s="16"/>
      <c r="Q23" s="17"/>
      <c r="R23" s="18"/>
      <c r="S23" s="18"/>
      <c r="T23" s="18"/>
      <c r="U23" s="5"/>
      <c r="V23" s="5"/>
    </row>
    <row r="24" spans="1:22" ht="14.25">
      <c r="A24" s="8">
        <v>19</v>
      </c>
      <c r="B24" s="35"/>
      <c r="C24" s="7" t="s">
        <v>37</v>
      </c>
      <c r="D24" s="9">
        <v>600</v>
      </c>
      <c r="E24" s="9">
        <v>67</v>
      </c>
      <c r="F24" s="9">
        <v>503.079</v>
      </c>
      <c r="G24" s="9">
        <v>80.94</v>
      </c>
      <c r="H24" s="9">
        <f t="shared" si="6"/>
        <v>96.92099999999999</v>
      </c>
      <c r="I24" s="9">
        <f t="shared" si="7"/>
        <v>-13.939999999999998</v>
      </c>
      <c r="J24" s="9">
        <v>200</v>
      </c>
      <c r="K24" s="9">
        <v>100</v>
      </c>
      <c r="L24" s="9">
        <f t="shared" si="8"/>
        <v>321.2316</v>
      </c>
      <c r="M24" s="9">
        <f t="shared" si="9"/>
        <v>92.376</v>
      </c>
      <c r="N24" s="9">
        <v>325</v>
      </c>
      <c r="O24" s="13">
        <v>95</v>
      </c>
      <c r="P24" s="14"/>
      <c r="Q24" s="17"/>
      <c r="R24" s="18"/>
      <c r="S24" s="18"/>
      <c r="T24" s="18"/>
      <c r="U24" s="5"/>
      <c r="V24" s="5"/>
    </row>
    <row r="25" spans="1:22" ht="14.25">
      <c r="A25" s="8">
        <v>20</v>
      </c>
      <c r="B25" s="35"/>
      <c r="C25" s="7" t="s">
        <v>39</v>
      </c>
      <c r="D25" s="9">
        <v>1150</v>
      </c>
      <c r="E25" s="9">
        <v>394</v>
      </c>
      <c r="F25" s="9">
        <v>1128.657</v>
      </c>
      <c r="G25" s="9">
        <v>250.856</v>
      </c>
      <c r="H25" s="9">
        <f t="shared" si="6"/>
        <v>21.343000000000075</v>
      </c>
      <c r="I25" s="9">
        <f t="shared" si="7"/>
        <v>143.144</v>
      </c>
      <c r="J25" s="9">
        <v>550</v>
      </c>
      <c r="K25" s="9">
        <v>350</v>
      </c>
      <c r="L25" s="9">
        <f t="shared" si="8"/>
        <v>781.4628</v>
      </c>
      <c r="M25" s="9">
        <f t="shared" si="9"/>
        <v>310.3424</v>
      </c>
      <c r="N25" s="9">
        <v>785</v>
      </c>
      <c r="O25" s="13">
        <v>310</v>
      </c>
      <c r="P25" s="14"/>
      <c r="Q25" s="17"/>
      <c r="R25" s="18"/>
      <c r="S25" s="18"/>
      <c r="T25" s="18"/>
      <c r="U25" s="5"/>
      <c r="V25" s="5"/>
    </row>
    <row r="26" spans="1:22" ht="14.25">
      <c r="A26" s="8">
        <v>21</v>
      </c>
      <c r="B26" s="35"/>
      <c r="C26" s="7" t="s">
        <v>41</v>
      </c>
      <c r="D26" s="9">
        <v>400</v>
      </c>
      <c r="E26" s="9">
        <v>40</v>
      </c>
      <c r="F26" s="9">
        <v>128.255</v>
      </c>
      <c r="G26" s="9">
        <v>17.068</v>
      </c>
      <c r="H26" s="9">
        <f t="shared" si="6"/>
        <v>271.745</v>
      </c>
      <c r="I26" s="9">
        <f t="shared" si="7"/>
        <v>22.932</v>
      </c>
      <c r="J26" s="9">
        <v>200</v>
      </c>
      <c r="K26" s="9">
        <v>50</v>
      </c>
      <c r="L26" s="9">
        <f t="shared" si="8"/>
        <v>171.302</v>
      </c>
      <c r="M26" s="9">
        <f t="shared" si="9"/>
        <v>36.827200000000005</v>
      </c>
      <c r="N26" s="9">
        <v>170</v>
      </c>
      <c r="O26" s="13">
        <v>40</v>
      </c>
      <c r="P26" s="14"/>
      <c r="Q26" s="17"/>
      <c r="R26" s="18"/>
      <c r="S26" s="18"/>
      <c r="T26" s="18"/>
      <c r="U26" s="5"/>
      <c r="V26" s="5"/>
    </row>
    <row r="27" spans="1:22" ht="14.25">
      <c r="A27" s="8">
        <v>22</v>
      </c>
      <c r="B27" s="35"/>
      <c r="C27" s="7" t="s">
        <v>43</v>
      </c>
      <c r="D27" s="9">
        <v>1200</v>
      </c>
      <c r="E27" s="9">
        <v>264</v>
      </c>
      <c r="F27" s="9">
        <v>381.812</v>
      </c>
      <c r="G27" s="9">
        <v>116.748</v>
      </c>
      <c r="H27" s="9">
        <f t="shared" si="6"/>
        <v>818.188</v>
      </c>
      <c r="I27" s="9">
        <f t="shared" si="7"/>
        <v>147.252</v>
      </c>
      <c r="J27" s="9">
        <v>911</v>
      </c>
      <c r="K27" s="9">
        <v>253.2</v>
      </c>
      <c r="L27" s="9">
        <f t="shared" si="8"/>
        <v>699.3248000000001</v>
      </c>
      <c r="M27" s="9">
        <f t="shared" si="9"/>
        <v>198.61919999999998</v>
      </c>
      <c r="N27" s="9">
        <v>340</v>
      </c>
      <c r="O27" s="13">
        <v>190</v>
      </c>
      <c r="P27" s="14"/>
      <c r="Q27" s="17"/>
      <c r="R27" s="18"/>
      <c r="S27" s="18"/>
      <c r="T27" s="18"/>
      <c r="U27" s="5"/>
      <c r="V27" s="5"/>
    </row>
    <row r="28" spans="1:22" ht="14.25">
      <c r="A28" s="8">
        <v>23</v>
      </c>
      <c r="B28" s="35"/>
      <c r="C28" s="7" t="s">
        <v>92</v>
      </c>
      <c r="D28" s="9">
        <v>500</v>
      </c>
      <c r="E28" s="9">
        <v>269</v>
      </c>
      <c r="F28" s="9">
        <v>344.38</v>
      </c>
      <c r="G28" s="9">
        <v>126.727</v>
      </c>
      <c r="H28" s="9">
        <f t="shared" si="6"/>
        <v>155.62</v>
      </c>
      <c r="I28" s="9">
        <f t="shared" si="7"/>
        <v>142.273</v>
      </c>
      <c r="J28" s="9">
        <v>665.8</v>
      </c>
      <c r="K28" s="9">
        <v>301.4</v>
      </c>
      <c r="L28" s="9">
        <f t="shared" si="8"/>
        <v>537.232</v>
      </c>
      <c r="M28" s="9">
        <f t="shared" si="9"/>
        <v>231.53079999999997</v>
      </c>
      <c r="N28" s="9">
        <v>540</v>
      </c>
      <c r="O28" s="13">
        <v>230</v>
      </c>
      <c r="P28" s="14"/>
      <c r="Q28" s="17"/>
      <c r="R28" s="18"/>
      <c r="S28" s="18"/>
      <c r="T28" s="18"/>
      <c r="U28" s="5"/>
      <c r="V28" s="5"/>
    </row>
    <row r="29" spans="1:22" ht="14.25">
      <c r="A29" s="8">
        <v>24</v>
      </c>
      <c r="B29" s="35"/>
      <c r="C29" s="7" t="s">
        <v>45</v>
      </c>
      <c r="D29" s="9">
        <v>400</v>
      </c>
      <c r="E29" s="9">
        <v>78</v>
      </c>
      <c r="F29" s="9">
        <v>158.169</v>
      </c>
      <c r="G29" s="9">
        <v>30.978</v>
      </c>
      <c r="H29" s="9">
        <f t="shared" si="6"/>
        <v>241.831</v>
      </c>
      <c r="I29" s="9">
        <f t="shared" si="7"/>
        <v>47.022</v>
      </c>
      <c r="J29" s="9">
        <v>240</v>
      </c>
      <c r="K29" s="9">
        <v>50</v>
      </c>
      <c r="L29" s="9">
        <f t="shared" si="8"/>
        <v>207.26760000000002</v>
      </c>
      <c r="M29" s="9">
        <f t="shared" si="9"/>
        <v>42.3912</v>
      </c>
      <c r="N29" s="9">
        <v>210</v>
      </c>
      <c r="O29" s="13">
        <v>45</v>
      </c>
      <c r="P29" s="14"/>
      <c r="Q29" s="17"/>
      <c r="R29" s="18"/>
      <c r="S29" s="18"/>
      <c r="T29" s="18"/>
      <c r="U29" s="5"/>
      <c r="V29" s="5"/>
    </row>
    <row r="30" spans="1:22" ht="14.25">
      <c r="A30" s="8">
        <v>25</v>
      </c>
      <c r="B30" s="35"/>
      <c r="C30" s="7" t="s">
        <v>47</v>
      </c>
      <c r="D30" s="9">
        <v>300</v>
      </c>
      <c r="E30" s="9">
        <v>32</v>
      </c>
      <c r="F30" s="9">
        <v>164.76</v>
      </c>
      <c r="G30" s="9">
        <v>26.89</v>
      </c>
      <c r="H30" s="9">
        <f t="shared" si="6"/>
        <v>135.24</v>
      </c>
      <c r="I30" s="9">
        <f t="shared" si="7"/>
        <v>5.109999999999999</v>
      </c>
      <c r="J30" s="9">
        <v>263</v>
      </c>
      <c r="K30" s="9">
        <v>50</v>
      </c>
      <c r="L30" s="9">
        <f t="shared" si="8"/>
        <v>223.70399999999998</v>
      </c>
      <c r="M30" s="9">
        <f t="shared" si="9"/>
        <v>40.756</v>
      </c>
      <c r="N30" s="9">
        <v>225</v>
      </c>
      <c r="O30" s="13">
        <v>40</v>
      </c>
      <c r="P30" s="14"/>
      <c r="Q30" s="17"/>
      <c r="R30" s="18"/>
      <c r="S30" s="18"/>
      <c r="T30" s="5"/>
      <c r="U30" s="5"/>
      <c r="V30" s="5"/>
    </row>
    <row r="31" spans="1:22" ht="14.25">
      <c r="A31" s="8">
        <v>26</v>
      </c>
      <c r="B31" s="35"/>
      <c r="C31" s="7" t="s">
        <v>93</v>
      </c>
      <c r="D31" s="9">
        <v>600</v>
      </c>
      <c r="E31" s="9">
        <v>492</v>
      </c>
      <c r="F31" s="9">
        <v>651.732</v>
      </c>
      <c r="G31" s="9">
        <v>96.414</v>
      </c>
      <c r="H31" s="9">
        <f t="shared" si="6"/>
        <v>-51.73199999999997</v>
      </c>
      <c r="I31" s="9">
        <f t="shared" si="7"/>
        <v>395.586</v>
      </c>
      <c r="J31" s="9">
        <v>664</v>
      </c>
      <c r="K31" s="9">
        <v>271.9</v>
      </c>
      <c r="L31" s="9">
        <f t="shared" si="8"/>
        <v>659.0927999999999</v>
      </c>
      <c r="M31" s="9">
        <f t="shared" si="9"/>
        <v>201.7056</v>
      </c>
      <c r="N31" s="9">
        <v>660</v>
      </c>
      <c r="O31" s="13">
        <v>205</v>
      </c>
      <c r="P31" s="16"/>
      <c r="Q31" s="17"/>
      <c r="R31" s="18"/>
      <c r="S31" s="18"/>
      <c r="T31" s="18"/>
      <c r="U31" s="5"/>
      <c r="V31" s="5"/>
    </row>
    <row r="32" spans="1:22" ht="14.25">
      <c r="A32" s="8">
        <v>27</v>
      </c>
      <c r="B32" s="35"/>
      <c r="C32" s="7" t="s">
        <v>49</v>
      </c>
      <c r="D32" s="9">
        <v>1200</v>
      </c>
      <c r="E32" s="9">
        <v>619</v>
      </c>
      <c r="F32" s="9">
        <v>804.042</v>
      </c>
      <c r="G32" s="9">
        <v>64.73</v>
      </c>
      <c r="H32" s="9">
        <f t="shared" si="6"/>
        <v>395.95799999999997</v>
      </c>
      <c r="I32" s="9">
        <f t="shared" si="7"/>
        <v>554.27</v>
      </c>
      <c r="J32" s="9">
        <v>600</v>
      </c>
      <c r="K32" s="9">
        <v>100</v>
      </c>
      <c r="L32" s="9">
        <f t="shared" si="8"/>
        <v>681.6168</v>
      </c>
      <c r="M32" s="9">
        <f t="shared" si="9"/>
        <v>85.892</v>
      </c>
      <c r="N32" s="9">
        <v>680</v>
      </c>
      <c r="O32" s="13">
        <v>50</v>
      </c>
      <c r="P32" s="16"/>
      <c r="Q32" s="17"/>
      <c r="R32" s="18"/>
      <c r="S32" s="18"/>
      <c r="T32" s="18"/>
      <c r="U32" s="5"/>
      <c r="V32" s="5"/>
    </row>
    <row r="33" spans="1:20" s="2" customFormat="1" ht="14.25">
      <c r="A33" s="10"/>
      <c r="B33" s="35"/>
      <c r="C33" s="7" t="s">
        <v>88</v>
      </c>
      <c r="D33" s="7">
        <f aca="true" t="shared" si="10" ref="D33:O33">SUM(D21:D32)</f>
        <v>7270</v>
      </c>
      <c r="E33" s="7">
        <f t="shared" si="10"/>
        <v>2598</v>
      </c>
      <c r="F33" s="7">
        <f t="shared" si="10"/>
        <v>4848.137000000001</v>
      </c>
      <c r="G33" s="7">
        <f t="shared" si="10"/>
        <v>1017.131</v>
      </c>
      <c r="H33" s="7">
        <f t="shared" si="10"/>
        <v>2421.863</v>
      </c>
      <c r="I33" s="7">
        <f t="shared" si="10"/>
        <v>1580.8690000000001</v>
      </c>
      <c r="J33" s="7">
        <f t="shared" si="10"/>
        <v>4992.3</v>
      </c>
      <c r="K33" s="7">
        <f t="shared" si="10"/>
        <v>1815.5</v>
      </c>
      <c r="L33" s="7">
        <f t="shared" si="10"/>
        <v>4934.6348</v>
      </c>
      <c r="M33" s="7">
        <f t="shared" si="10"/>
        <v>1496.1524</v>
      </c>
      <c r="N33" s="7">
        <f t="shared" si="10"/>
        <v>4595</v>
      </c>
      <c r="O33" s="7">
        <f t="shared" si="10"/>
        <v>1465</v>
      </c>
      <c r="P33" s="7"/>
      <c r="Q33" s="19"/>
      <c r="R33" s="19"/>
      <c r="S33" s="19"/>
      <c r="T33" s="19"/>
    </row>
    <row r="34" spans="1:22" ht="14.25">
      <c r="A34" s="8">
        <v>28</v>
      </c>
      <c r="B34" s="35" t="s">
        <v>94</v>
      </c>
      <c r="C34" s="7" t="s">
        <v>95</v>
      </c>
      <c r="D34" s="9">
        <v>10</v>
      </c>
      <c r="E34" s="9">
        <v>5</v>
      </c>
      <c r="F34" s="9">
        <v>0</v>
      </c>
      <c r="G34" s="9">
        <v>0</v>
      </c>
      <c r="H34" s="9">
        <f aca="true" t="shared" si="11" ref="H34:H44">D34-F34</f>
        <v>10</v>
      </c>
      <c r="I34" s="9">
        <f aca="true" t="shared" si="12" ref="I34:I44">E34-G34</f>
        <v>5</v>
      </c>
      <c r="J34" s="9">
        <v>0</v>
      </c>
      <c r="K34" s="9">
        <v>0</v>
      </c>
      <c r="L34" s="9">
        <f aca="true" t="shared" si="13" ref="L34:L44">F34*0.4+J34*0.6</f>
        <v>0</v>
      </c>
      <c r="M34" s="9">
        <f aca="true" t="shared" si="14" ref="M34:M44">G34*0.4+K34*0.6</f>
        <v>0</v>
      </c>
      <c r="N34" s="9">
        <v>0</v>
      </c>
      <c r="O34" s="13">
        <v>0</v>
      </c>
      <c r="P34" s="16"/>
      <c r="Q34" s="17"/>
      <c r="R34" s="5"/>
      <c r="S34" s="5"/>
      <c r="T34" s="5"/>
      <c r="U34" s="5"/>
      <c r="V34" s="5"/>
    </row>
    <row r="35" spans="1:22" ht="14.25">
      <c r="A35" s="8">
        <v>29</v>
      </c>
      <c r="B35" s="35"/>
      <c r="C35" s="7" t="s">
        <v>8</v>
      </c>
      <c r="D35" s="9">
        <v>60</v>
      </c>
      <c r="E35" s="9">
        <v>5</v>
      </c>
      <c r="F35" s="9">
        <v>8.175</v>
      </c>
      <c r="G35" s="9">
        <v>0</v>
      </c>
      <c r="H35" s="9">
        <f t="shared" si="11"/>
        <v>51.825</v>
      </c>
      <c r="I35" s="9">
        <f t="shared" si="12"/>
        <v>5</v>
      </c>
      <c r="J35" s="9">
        <v>0</v>
      </c>
      <c r="K35" s="9">
        <v>0</v>
      </c>
      <c r="L35" s="9">
        <f t="shared" si="13"/>
        <v>3.2700000000000005</v>
      </c>
      <c r="M35" s="9">
        <f t="shared" si="14"/>
        <v>0</v>
      </c>
      <c r="N35" s="9">
        <v>5</v>
      </c>
      <c r="O35" s="13">
        <v>0</v>
      </c>
      <c r="P35" s="16"/>
      <c r="Q35" s="17"/>
      <c r="R35" s="18"/>
      <c r="S35" s="18"/>
      <c r="T35" s="18"/>
      <c r="U35" s="5"/>
      <c r="V35" s="5"/>
    </row>
    <row r="36" spans="1:22" ht="14.25">
      <c r="A36" s="8">
        <v>30</v>
      </c>
      <c r="B36" s="35"/>
      <c r="C36" s="7" t="s">
        <v>96</v>
      </c>
      <c r="D36" s="9">
        <v>20</v>
      </c>
      <c r="E36" s="9">
        <v>5</v>
      </c>
      <c r="F36" s="9">
        <v>5.8</v>
      </c>
      <c r="G36" s="9">
        <v>0</v>
      </c>
      <c r="H36" s="9">
        <f t="shared" si="11"/>
        <v>14.2</v>
      </c>
      <c r="I36" s="9">
        <f t="shared" si="12"/>
        <v>5</v>
      </c>
      <c r="J36" s="9">
        <v>4</v>
      </c>
      <c r="K36" s="9">
        <v>0</v>
      </c>
      <c r="L36" s="9">
        <f t="shared" si="13"/>
        <v>4.72</v>
      </c>
      <c r="M36" s="9">
        <f t="shared" si="14"/>
        <v>0</v>
      </c>
      <c r="N36" s="9">
        <v>5</v>
      </c>
      <c r="O36" s="13">
        <v>0</v>
      </c>
      <c r="P36" s="16"/>
      <c r="Q36" s="17"/>
      <c r="R36" s="18"/>
      <c r="S36" s="18"/>
      <c r="T36" s="18"/>
      <c r="U36" s="5"/>
      <c r="V36" s="5"/>
    </row>
    <row r="37" spans="1:22" ht="14.25">
      <c r="A37" s="8">
        <v>31</v>
      </c>
      <c r="B37" s="35"/>
      <c r="C37" s="7" t="s">
        <v>10</v>
      </c>
      <c r="D37" s="9">
        <v>250</v>
      </c>
      <c r="E37" s="9">
        <v>32</v>
      </c>
      <c r="F37" s="9">
        <v>100.702</v>
      </c>
      <c r="G37" s="9">
        <v>29.825</v>
      </c>
      <c r="H37" s="9">
        <f t="shared" si="11"/>
        <v>149.298</v>
      </c>
      <c r="I37" s="9">
        <f t="shared" si="12"/>
        <v>2.1750000000000007</v>
      </c>
      <c r="J37" s="9">
        <v>100</v>
      </c>
      <c r="K37" s="9">
        <v>30</v>
      </c>
      <c r="L37" s="9">
        <f t="shared" si="13"/>
        <v>100.2808</v>
      </c>
      <c r="M37" s="9">
        <f t="shared" si="14"/>
        <v>29.93</v>
      </c>
      <c r="N37" s="9">
        <v>100</v>
      </c>
      <c r="O37" s="13">
        <v>30</v>
      </c>
      <c r="P37" s="16"/>
      <c r="Q37" s="17"/>
      <c r="R37" s="18"/>
      <c r="S37" s="18"/>
      <c r="T37" s="18"/>
      <c r="U37" s="5"/>
      <c r="V37" s="5"/>
    </row>
    <row r="38" spans="1:22" ht="14.25">
      <c r="A38" s="8">
        <v>32</v>
      </c>
      <c r="B38" s="35"/>
      <c r="C38" s="7" t="s">
        <v>97</v>
      </c>
      <c r="D38" s="9">
        <v>690</v>
      </c>
      <c r="E38" s="9">
        <v>50</v>
      </c>
      <c r="F38" s="9">
        <v>249.759</v>
      </c>
      <c r="G38" s="9">
        <v>1.32</v>
      </c>
      <c r="H38" s="9">
        <f t="shared" si="11"/>
        <v>440.241</v>
      </c>
      <c r="I38" s="9">
        <f t="shared" si="12"/>
        <v>48.68</v>
      </c>
      <c r="J38" s="9">
        <v>0</v>
      </c>
      <c r="K38" s="9">
        <v>0</v>
      </c>
      <c r="L38" s="9">
        <f t="shared" si="13"/>
        <v>99.9036</v>
      </c>
      <c r="M38" s="9">
        <f t="shared" si="14"/>
        <v>0.528</v>
      </c>
      <c r="N38" s="9">
        <v>100</v>
      </c>
      <c r="O38" s="13">
        <v>0</v>
      </c>
      <c r="P38" s="16"/>
      <c r="Q38" s="17"/>
      <c r="R38" s="18"/>
      <c r="S38" s="18"/>
      <c r="T38" s="18"/>
      <c r="U38" s="5"/>
      <c r="V38" s="5"/>
    </row>
    <row r="39" spans="1:22" ht="14.25">
      <c r="A39" s="8">
        <v>33</v>
      </c>
      <c r="B39" s="35"/>
      <c r="C39" s="7" t="s">
        <v>98</v>
      </c>
      <c r="D39" s="9">
        <v>200</v>
      </c>
      <c r="E39" s="9">
        <v>86</v>
      </c>
      <c r="F39" s="9">
        <v>64.047</v>
      </c>
      <c r="G39" s="9">
        <v>9.598</v>
      </c>
      <c r="H39" s="9">
        <f t="shared" si="11"/>
        <v>135.953</v>
      </c>
      <c r="I39" s="9">
        <f t="shared" si="12"/>
        <v>76.402</v>
      </c>
      <c r="J39" s="9">
        <v>217</v>
      </c>
      <c r="K39" s="9">
        <v>100</v>
      </c>
      <c r="L39" s="9">
        <f t="shared" si="13"/>
        <v>155.81879999999998</v>
      </c>
      <c r="M39" s="9">
        <f t="shared" si="14"/>
        <v>63.8392</v>
      </c>
      <c r="N39" s="9">
        <v>155</v>
      </c>
      <c r="O39" s="13">
        <v>60</v>
      </c>
      <c r="P39" s="16"/>
      <c r="Q39" s="17"/>
      <c r="R39" s="18"/>
      <c r="S39" s="18"/>
      <c r="T39" s="18"/>
      <c r="U39" s="5"/>
      <c r="V39" s="5"/>
    </row>
    <row r="40" spans="1:22" ht="14.25">
      <c r="A40" s="8">
        <v>34</v>
      </c>
      <c r="B40" s="35"/>
      <c r="C40" s="7" t="s">
        <v>12</v>
      </c>
      <c r="D40" s="9">
        <v>250</v>
      </c>
      <c r="E40" s="9">
        <v>27</v>
      </c>
      <c r="F40" s="9">
        <v>56.465</v>
      </c>
      <c r="G40" s="9">
        <v>2.042</v>
      </c>
      <c r="H40" s="9">
        <f t="shared" si="11"/>
        <v>193.535</v>
      </c>
      <c r="I40" s="9">
        <f t="shared" si="12"/>
        <v>24.958</v>
      </c>
      <c r="J40" s="9">
        <v>100</v>
      </c>
      <c r="K40" s="9">
        <v>10</v>
      </c>
      <c r="L40" s="9">
        <f t="shared" si="13"/>
        <v>82.586</v>
      </c>
      <c r="M40" s="9">
        <f t="shared" si="14"/>
        <v>6.8168</v>
      </c>
      <c r="N40" s="9">
        <v>85</v>
      </c>
      <c r="O40" s="13">
        <v>10</v>
      </c>
      <c r="P40" s="16"/>
      <c r="Q40" s="17"/>
      <c r="R40" s="18"/>
      <c r="S40" s="18"/>
      <c r="T40" s="18"/>
      <c r="U40" s="5"/>
      <c r="V40" s="5"/>
    </row>
    <row r="41" spans="1:22" ht="27" customHeight="1">
      <c r="A41" s="8">
        <v>35</v>
      </c>
      <c r="B41" s="35"/>
      <c r="C41" s="7" t="s">
        <v>99</v>
      </c>
      <c r="D41" s="9">
        <v>20</v>
      </c>
      <c r="E41" s="9">
        <v>9</v>
      </c>
      <c r="F41" s="9">
        <v>4.92</v>
      </c>
      <c r="G41" s="9">
        <v>1.076</v>
      </c>
      <c r="H41" s="9">
        <f t="shared" si="11"/>
        <v>15.08</v>
      </c>
      <c r="I41" s="9">
        <f t="shared" si="12"/>
        <v>7.9239999999999995</v>
      </c>
      <c r="J41" s="9">
        <v>13</v>
      </c>
      <c r="K41" s="9">
        <v>0</v>
      </c>
      <c r="L41" s="9">
        <f t="shared" si="13"/>
        <v>9.768</v>
      </c>
      <c r="M41" s="9">
        <f t="shared" si="14"/>
        <v>0.43040000000000006</v>
      </c>
      <c r="N41" s="9">
        <v>10</v>
      </c>
      <c r="O41" s="13">
        <v>0</v>
      </c>
      <c r="P41" s="16"/>
      <c r="Q41" s="17"/>
      <c r="R41" s="18"/>
      <c r="S41" s="18"/>
      <c r="T41" s="18"/>
      <c r="U41" s="5"/>
      <c r="V41" s="5"/>
    </row>
    <row r="42" spans="1:22" ht="14.25">
      <c r="A42" s="8">
        <v>36</v>
      </c>
      <c r="B42" s="35"/>
      <c r="C42" s="7" t="s">
        <v>14</v>
      </c>
      <c r="D42" s="9">
        <v>70</v>
      </c>
      <c r="E42" s="9">
        <v>13</v>
      </c>
      <c r="F42" s="9">
        <v>20.471</v>
      </c>
      <c r="G42" s="9">
        <v>2.719</v>
      </c>
      <c r="H42" s="9">
        <f t="shared" si="11"/>
        <v>49.528999999999996</v>
      </c>
      <c r="I42" s="9">
        <f t="shared" si="12"/>
        <v>10.281</v>
      </c>
      <c r="J42" s="9">
        <v>0</v>
      </c>
      <c r="K42" s="9">
        <v>0</v>
      </c>
      <c r="L42" s="9">
        <f t="shared" si="13"/>
        <v>8.1884</v>
      </c>
      <c r="M42" s="9">
        <f t="shared" si="14"/>
        <v>1.0876</v>
      </c>
      <c r="N42" s="9">
        <v>10</v>
      </c>
      <c r="O42" s="13">
        <v>0</v>
      </c>
      <c r="P42" s="16"/>
      <c r="Q42" s="17"/>
      <c r="R42" s="18"/>
      <c r="S42" s="18"/>
      <c r="T42" s="18"/>
      <c r="U42" s="5"/>
      <c r="V42" s="5"/>
    </row>
    <row r="43" spans="1:22" ht="14.25">
      <c r="A43" s="8">
        <v>37</v>
      </c>
      <c r="B43" s="35"/>
      <c r="C43" s="7" t="s">
        <v>16</v>
      </c>
      <c r="D43" s="9">
        <v>180</v>
      </c>
      <c r="E43" s="9">
        <v>58</v>
      </c>
      <c r="F43" s="9">
        <v>162.538</v>
      </c>
      <c r="G43" s="9">
        <v>39.722</v>
      </c>
      <c r="H43" s="9">
        <f t="shared" si="11"/>
        <v>17.46199999999999</v>
      </c>
      <c r="I43" s="9">
        <f t="shared" si="12"/>
        <v>18.278</v>
      </c>
      <c r="J43" s="9">
        <v>120</v>
      </c>
      <c r="K43" s="9">
        <v>40</v>
      </c>
      <c r="L43" s="9">
        <f t="shared" si="13"/>
        <v>137.0152</v>
      </c>
      <c r="M43" s="9">
        <f t="shared" si="14"/>
        <v>39.8888</v>
      </c>
      <c r="N43" s="9">
        <v>140</v>
      </c>
      <c r="O43" s="13">
        <v>40</v>
      </c>
      <c r="P43" s="16"/>
      <c r="Q43" s="17"/>
      <c r="R43" s="18"/>
      <c r="S43" s="18"/>
      <c r="T43" s="18"/>
      <c r="U43" s="5"/>
      <c r="V43" s="5"/>
    </row>
    <row r="44" spans="1:22" ht="14.25">
      <c r="A44" s="8">
        <v>38</v>
      </c>
      <c r="B44" s="35"/>
      <c r="C44" s="7" t="s">
        <v>18</v>
      </c>
      <c r="D44" s="9">
        <v>200</v>
      </c>
      <c r="E44" s="9">
        <v>18</v>
      </c>
      <c r="F44" s="9">
        <v>139.515</v>
      </c>
      <c r="G44" s="9">
        <v>32.823</v>
      </c>
      <c r="H44" s="9">
        <f t="shared" si="11"/>
        <v>60.485000000000014</v>
      </c>
      <c r="I44" s="9">
        <f t="shared" si="12"/>
        <v>-14.823</v>
      </c>
      <c r="J44" s="9">
        <v>122</v>
      </c>
      <c r="K44" s="9">
        <v>5</v>
      </c>
      <c r="L44" s="9">
        <f t="shared" si="13"/>
        <v>129.006</v>
      </c>
      <c r="M44" s="9">
        <f t="shared" si="14"/>
        <v>16.1292</v>
      </c>
      <c r="N44" s="9">
        <v>130</v>
      </c>
      <c r="O44" s="13">
        <v>20</v>
      </c>
      <c r="P44" s="16"/>
      <c r="Q44" s="17"/>
      <c r="R44" s="18"/>
      <c r="S44" s="18"/>
      <c r="T44" s="18"/>
      <c r="U44" s="5"/>
      <c r="V44" s="5"/>
    </row>
    <row r="45" spans="1:20" s="2" customFormat="1" ht="14.25">
      <c r="A45" s="10"/>
      <c r="B45" s="35"/>
      <c r="C45" s="7" t="s">
        <v>88</v>
      </c>
      <c r="D45" s="7">
        <f aca="true" t="shared" si="15" ref="D45:O45">SUM(D34:D44)</f>
        <v>1950</v>
      </c>
      <c r="E45" s="7">
        <f t="shared" si="15"/>
        <v>308</v>
      </c>
      <c r="F45" s="7">
        <f t="shared" si="15"/>
        <v>812.3919999999999</v>
      </c>
      <c r="G45" s="7">
        <f t="shared" si="15"/>
        <v>119.125</v>
      </c>
      <c r="H45" s="7">
        <f t="shared" si="15"/>
        <v>1137.6080000000002</v>
      </c>
      <c r="I45" s="7">
        <f t="shared" si="15"/>
        <v>188.875</v>
      </c>
      <c r="J45" s="7">
        <f t="shared" si="15"/>
        <v>676</v>
      </c>
      <c r="K45" s="7">
        <f t="shared" si="15"/>
        <v>185</v>
      </c>
      <c r="L45" s="7">
        <f t="shared" si="15"/>
        <v>730.5568</v>
      </c>
      <c r="M45" s="7">
        <f t="shared" si="15"/>
        <v>158.65</v>
      </c>
      <c r="N45" s="7">
        <f t="shared" si="15"/>
        <v>740</v>
      </c>
      <c r="O45" s="7">
        <f t="shared" si="15"/>
        <v>160</v>
      </c>
      <c r="P45" s="7"/>
      <c r="Q45" s="19"/>
      <c r="R45" s="19"/>
      <c r="S45" s="19"/>
      <c r="T45" s="19"/>
    </row>
    <row r="46" spans="1:22" ht="27" customHeight="1">
      <c r="A46" s="8">
        <v>39</v>
      </c>
      <c r="B46" s="35" t="s">
        <v>100</v>
      </c>
      <c r="C46" s="7" t="s">
        <v>99</v>
      </c>
      <c r="D46" s="9">
        <v>50</v>
      </c>
      <c r="E46" s="9">
        <v>15</v>
      </c>
      <c r="F46" s="9">
        <v>0</v>
      </c>
      <c r="G46" s="9">
        <v>0</v>
      </c>
      <c r="H46" s="9">
        <f aca="true" t="shared" si="16" ref="H46:H57">D46-F46</f>
        <v>50</v>
      </c>
      <c r="I46" s="9">
        <f aca="true" t="shared" si="17" ref="I46:I57">E46-G46</f>
        <v>15</v>
      </c>
      <c r="J46" s="9">
        <v>0</v>
      </c>
      <c r="K46" s="9">
        <v>0</v>
      </c>
      <c r="L46" s="9">
        <f aca="true" t="shared" si="18" ref="L46:L57">F46*0.4+J46*0.6</f>
        <v>0</v>
      </c>
      <c r="M46" s="9">
        <f aca="true" t="shared" si="19" ref="M46:M57">G46*0.4+K46*0.6</f>
        <v>0</v>
      </c>
      <c r="N46" s="9">
        <v>0</v>
      </c>
      <c r="O46" s="13">
        <v>0</v>
      </c>
      <c r="P46" s="16"/>
      <c r="Q46" s="17"/>
      <c r="R46" s="4"/>
      <c r="S46" s="4"/>
      <c r="T46" s="4"/>
      <c r="U46" s="5"/>
      <c r="V46" s="5"/>
    </row>
    <row r="47" spans="1:22" ht="14.25">
      <c r="A47" s="8">
        <v>40</v>
      </c>
      <c r="B47" s="35"/>
      <c r="C47" s="7" t="s">
        <v>101</v>
      </c>
      <c r="D47" s="9">
        <v>15</v>
      </c>
      <c r="E47" s="9">
        <v>5</v>
      </c>
      <c r="F47" s="9">
        <v>2.355</v>
      </c>
      <c r="G47" s="9">
        <v>0</v>
      </c>
      <c r="H47" s="9">
        <f t="shared" si="16"/>
        <v>12.645</v>
      </c>
      <c r="I47" s="9">
        <f t="shared" si="17"/>
        <v>5</v>
      </c>
      <c r="J47" s="9">
        <v>0</v>
      </c>
      <c r="K47" s="9">
        <v>0</v>
      </c>
      <c r="L47" s="9">
        <f t="shared" si="18"/>
        <v>0.9420000000000001</v>
      </c>
      <c r="M47" s="9">
        <f t="shared" si="19"/>
        <v>0</v>
      </c>
      <c r="N47" s="9">
        <v>0</v>
      </c>
      <c r="O47" s="13">
        <v>0</v>
      </c>
      <c r="P47" s="16"/>
      <c r="Q47" s="17"/>
      <c r="R47" s="18"/>
      <c r="S47" s="18"/>
      <c r="T47" s="18"/>
      <c r="U47" s="5"/>
      <c r="V47" s="5"/>
    </row>
    <row r="48" spans="1:22" ht="15.75" customHeight="1">
      <c r="A48" s="8">
        <v>41</v>
      </c>
      <c r="B48" s="35"/>
      <c r="C48" s="7" t="s">
        <v>22</v>
      </c>
      <c r="D48" s="9">
        <v>15</v>
      </c>
      <c r="E48" s="9">
        <v>5</v>
      </c>
      <c r="F48" s="9">
        <v>0.16</v>
      </c>
      <c r="G48" s="9">
        <v>0</v>
      </c>
      <c r="H48" s="9">
        <f t="shared" si="16"/>
        <v>14.84</v>
      </c>
      <c r="I48" s="9">
        <f t="shared" si="17"/>
        <v>5</v>
      </c>
      <c r="J48" s="9">
        <v>0</v>
      </c>
      <c r="K48" s="9">
        <v>0</v>
      </c>
      <c r="L48" s="9">
        <f t="shared" si="18"/>
        <v>0.064</v>
      </c>
      <c r="M48" s="9">
        <f t="shared" si="19"/>
        <v>0</v>
      </c>
      <c r="N48" s="9">
        <v>0</v>
      </c>
      <c r="O48" s="13">
        <v>0</v>
      </c>
      <c r="P48" s="16"/>
      <c r="Q48" s="17"/>
      <c r="R48" s="18"/>
      <c r="S48" s="18"/>
      <c r="T48" s="18"/>
      <c r="U48" s="5"/>
      <c r="V48" s="5"/>
    </row>
    <row r="49" spans="1:22" ht="14.25">
      <c r="A49" s="8">
        <v>42</v>
      </c>
      <c r="B49" s="35"/>
      <c r="C49" s="7" t="s">
        <v>102</v>
      </c>
      <c r="D49" s="9">
        <v>30</v>
      </c>
      <c r="E49" s="9">
        <v>14</v>
      </c>
      <c r="F49" s="9">
        <v>24.422</v>
      </c>
      <c r="G49" s="9">
        <v>5.36</v>
      </c>
      <c r="H49" s="9">
        <f t="shared" si="16"/>
        <v>5.577999999999999</v>
      </c>
      <c r="I49" s="9">
        <f t="shared" si="17"/>
        <v>8.64</v>
      </c>
      <c r="J49" s="9">
        <v>32</v>
      </c>
      <c r="K49" s="9">
        <v>10</v>
      </c>
      <c r="L49" s="9">
        <f t="shared" si="18"/>
        <v>28.9688</v>
      </c>
      <c r="M49" s="9">
        <f t="shared" si="19"/>
        <v>8.144</v>
      </c>
      <c r="N49" s="9">
        <v>30</v>
      </c>
      <c r="O49" s="13">
        <v>10</v>
      </c>
      <c r="P49" s="16"/>
      <c r="Q49" s="17"/>
      <c r="R49" s="18"/>
      <c r="S49" s="18"/>
      <c r="T49" s="18"/>
      <c r="U49" s="5"/>
      <c r="V49" s="5"/>
    </row>
    <row r="50" spans="1:22" ht="14.25">
      <c r="A50" s="8">
        <v>43</v>
      </c>
      <c r="B50" s="35"/>
      <c r="C50" s="7" t="s">
        <v>24</v>
      </c>
      <c r="D50" s="9">
        <v>40</v>
      </c>
      <c r="E50" s="9">
        <v>10</v>
      </c>
      <c r="F50" s="9">
        <v>32.52</v>
      </c>
      <c r="G50" s="9">
        <v>8.1</v>
      </c>
      <c r="H50" s="9">
        <f t="shared" si="16"/>
        <v>7.479999999999997</v>
      </c>
      <c r="I50" s="9">
        <f t="shared" si="17"/>
        <v>1.9000000000000004</v>
      </c>
      <c r="J50" s="9">
        <v>0</v>
      </c>
      <c r="K50" s="9">
        <v>0</v>
      </c>
      <c r="L50" s="9">
        <f t="shared" si="18"/>
        <v>13.008000000000003</v>
      </c>
      <c r="M50" s="9">
        <f t="shared" si="19"/>
        <v>3.24</v>
      </c>
      <c r="N50" s="9">
        <v>15</v>
      </c>
      <c r="O50" s="13">
        <v>5</v>
      </c>
      <c r="P50" s="16"/>
      <c r="Q50" s="17"/>
      <c r="R50" s="18"/>
      <c r="S50" s="18"/>
      <c r="T50" s="18"/>
      <c r="U50" s="5"/>
      <c r="V50" s="5"/>
    </row>
    <row r="51" spans="1:22" ht="14.25">
      <c r="A51" s="8">
        <v>44</v>
      </c>
      <c r="B51" s="35"/>
      <c r="C51" s="7" t="s">
        <v>26</v>
      </c>
      <c r="D51" s="9">
        <v>350</v>
      </c>
      <c r="E51" s="9">
        <v>27</v>
      </c>
      <c r="F51" s="9">
        <v>65.63</v>
      </c>
      <c r="G51" s="9">
        <v>21.36</v>
      </c>
      <c r="H51" s="9">
        <f t="shared" si="16"/>
        <v>284.37</v>
      </c>
      <c r="I51" s="9">
        <f t="shared" si="17"/>
        <v>5.640000000000001</v>
      </c>
      <c r="J51" s="9">
        <v>0</v>
      </c>
      <c r="K51" s="9">
        <v>50</v>
      </c>
      <c r="L51" s="9">
        <f t="shared" si="18"/>
        <v>26.252</v>
      </c>
      <c r="M51" s="9">
        <f t="shared" si="19"/>
        <v>38.544</v>
      </c>
      <c r="N51" s="9">
        <v>25</v>
      </c>
      <c r="O51" s="13">
        <v>40</v>
      </c>
      <c r="P51" s="16"/>
      <c r="Q51" s="17"/>
      <c r="R51" s="18"/>
      <c r="S51" s="18"/>
      <c r="T51" s="18"/>
      <c r="U51" s="5"/>
      <c r="V51" s="5"/>
    </row>
    <row r="52" spans="1:22" ht="14.25">
      <c r="A52" s="8">
        <v>45</v>
      </c>
      <c r="B52" s="35"/>
      <c r="C52" s="7" t="s">
        <v>28</v>
      </c>
      <c r="D52" s="9">
        <v>20</v>
      </c>
      <c r="E52" s="9">
        <v>5</v>
      </c>
      <c r="F52" s="9">
        <v>25.92</v>
      </c>
      <c r="G52" s="9">
        <v>1.16</v>
      </c>
      <c r="H52" s="9">
        <f t="shared" si="16"/>
        <v>-5.920000000000002</v>
      </c>
      <c r="I52" s="9">
        <f t="shared" si="17"/>
        <v>3.84</v>
      </c>
      <c r="J52" s="9">
        <v>0</v>
      </c>
      <c r="K52" s="9">
        <v>0</v>
      </c>
      <c r="L52" s="9">
        <f t="shared" si="18"/>
        <v>10.368000000000002</v>
      </c>
      <c r="M52" s="9">
        <f t="shared" si="19"/>
        <v>0.46399999999999997</v>
      </c>
      <c r="N52" s="9">
        <v>15</v>
      </c>
      <c r="O52" s="13">
        <v>0</v>
      </c>
      <c r="P52" s="16"/>
      <c r="Q52" s="17"/>
      <c r="R52" s="18"/>
      <c r="S52" s="18"/>
      <c r="T52" s="18"/>
      <c r="U52" s="5"/>
      <c r="V52" s="5"/>
    </row>
    <row r="53" spans="1:22" ht="14.25">
      <c r="A53" s="8">
        <v>46</v>
      </c>
      <c r="B53" s="35"/>
      <c r="C53" s="7" t="s">
        <v>103</v>
      </c>
      <c r="D53" s="9">
        <v>110</v>
      </c>
      <c r="E53" s="9">
        <v>9</v>
      </c>
      <c r="F53" s="9">
        <v>11.205</v>
      </c>
      <c r="G53" s="9">
        <v>3.4</v>
      </c>
      <c r="H53" s="9">
        <f t="shared" si="16"/>
        <v>98.795</v>
      </c>
      <c r="I53" s="9">
        <f t="shared" si="17"/>
        <v>5.6</v>
      </c>
      <c r="J53" s="9">
        <v>0</v>
      </c>
      <c r="K53" s="9">
        <v>0</v>
      </c>
      <c r="L53" s="9">
        <f t="shared" si="18"/>
        <v>4.482</v>
      </c>
      <c r="M53" s="9">
        <f t="shared" si="19"/>
        <v>1.36</v>
      </c>
      <c r="N53" s="9">
        <v>5</v>
      </c>
      <c r="O53" s="13">
        <v>5</v>
      </c>
      <c r="P53" s="16"/>
      <c r="Q53" s="17"/>
      <c r="R53" s="18"/>
      <c r="S53" s="18"/>
      <c r="T53" s="18"/>
      <c r="U53" s="5"/>
      <c r="V53" s="5"/>
    </row>
    <row r="54" spans="1:22" ht="14.25">
      <c r="A54" s="8">
        <v>47</v>
      </c>
      <c r="B54" s="35"/>
      <c r="C54" s="7" t="s">
        <v>104</v>
      </c>
      <c r="D54" s="9">
        <v>250</v>
      </c>
      <c r="E54" s="9">
        <v>52</v>
      </c>
      <c r="F54" s="9">
        <v>105.846</v>
      </c>
      <c r="G54" s="9">
        <v>20.974</v>
      </c>
      <c r="H54" s="9">
        <f t="shared" si="16"/>
        <v>144.154</v>
      </c>
      <c r="I54" s="9">
        <f t="shared" si="17"/>
        <v>31.026</v>
      </c>
      <c r="J54" s="9">
        <v>445</v>
      </c>
      <c r="K54" s="9">
        <v>175</v>
      </c>
      <c r="L54" s="9">
        <f t="shared" si="18"/>
        <v>309.3384</v>
      </c>
      <c r="M54" s="9">
        <f t="shared" si="19"/>
        <v>113.3896</v>
      </c>
      <c r="N54" s="9">
        <v>40</v>
      </c>
      <c r="O54" s="13">
        <v>50</v>
      </c>
      <c r="P54" s="16"/>
      <c r="Q54" s="17"/>
      <c r="R54" s="18"/>
      <c r="S54" s="18"/>
      <c r="T54" s="18"/>
      <c r="U54" s="5"/>
      <c r="V54" s="5"/>
    </row>
    <row r="55" spans="1:22" ht="14.25">
      <c r="A55" s="8">
        <v>48</v>
      </c>
      <c r="B55" s="35"/>
      <c r="C55" s="7" t="s">
        <v>105</v>
      </c>
      <c r="D55" s="9">
        <v>130</v>
      </c>
      <c r="E55" s="9">
        <v>54</v>
      </c>
      <c r="F55" s="9">
        <v>37.657</v>
      </c>
      <c r="G55" s="9">
        <v>0</v>
      </c>
      <c r="H55" s="9">
        <f t="shared" si="16"/>
        <v>92.343</v>
      </c>
      <c r="I55" s="9">
        <f t="shared" si="17"/>
        <v>54</v>
      </c>
      <c r="J55" s="9">
        <v>0</v>
      </c>
      <c r="K55" s="9">
        <v>106.5</v>
      </c>
      <c r="L55" s="9">
        <f t="shared" si="18"/>
        <v>15.0628</v>
      </c>
      <c r="M55" s="9">
        <f t="shared" si="19"/>
        <v>63.9</v>
      </c>
      <c r="N55" s="9">
        <v>15</v>
      </c>
      <c r="O55" s="13">
        <v>65</v>
      </c>
      <c r="P55" s="16"/>
      <c r="Q55" s="17"/>
      <c r="R55" s="18"/>
      <c r="S55" s="18"/>
      <c r="T55" s="5"/>
      <c r="U55" s="5"/>
      <c r="V55" s="5"/>
    </row>
    <row r="56" spans="1:22" ht="14.25">
      <c r="A56" s="8">
        <v>49</v>
      </c>
      <c r="B56" s="35"/>
      <c r="C56" s="7" t="s">
        <v>106</v>
      </c>
      <c r="D56" s="9">
        <v>20</v>
      </c>
      <c r="E56" s="9">
        <v>5</v>
      </c>
      <c r="F56" s="9">
        <v>176.5</v>
      </c>
      <c r="G56" s="9">
        <v>84.66</v>
      </c>
      <c r="H56" s="9">
        <f t="shared" si="16"/>
        <v>-156.5</v>
      </c>
      <c r="I56" s="9">
        <f t="shared" si="17"/>
        <v>-79.66</v>
      </c>
      <c r="J56" s="9">
        <v>30</v>
      </c>
      <c r="K56" s="9">
        <v>110</v>
      </c>
      <c r="L56" s="9">
        <f t="shared" si="18"/>
        <v>88.60000000000001</v>
      </c>
      <c r="M56" s="9">
        <f t="shared" si="19"/>
        <v>99.864</v>
      </c>
      <c r="N56" s="9">
        <v>90</v>
      </c>
      <c r="O56" s="13">
        <v>95</v>
      </c>
      <c r="P56" s="16"/>
      <c r="Q56" s="17"/>
      <c r="R56" s="18"/>
      <c r="S56" s="18"/>
      <c r="T56" s="18"/>
      <c r="U56" s="5"/>
      <c r="V56" s="5"/>
    </row>
    <row r="57" spans="1:22" ht="14.25">
      <c r="A57" s="8">
        <v>50</v>
      </c>
      <c r="B57" s="35"/>
      <c r="C57" s="7" t="s">
        <v>107</v>
      </c>
      <c r="D57" s="9">
        <v>300</v>
      </c>
      <c r="E57" s="9">
        <v>30</v>
      </c>
      <c r="F57" s="9">
        <v>94.33</v>
      </c>
      <c r="G57" s="9">
        <v>13.44</v>
      </c>
      <c r="H57" s="9">
        <f t="shared" si="16"/>
        <v>205.67000000000002</v>
      </c>
      <c r="I57" s="9">
        <f t="shared" si="17"/>
        <v>16.560000000000002</v>
      </c>
      <c r="J57" s="9">
        <v>0</v>
      </c>
      <c r="K57" s="9">
        <v>0</v>
      </c>
      <c r="L57" s="9">
        <f t="shared" si="18"/>
        <v>37.732</v>
      </c>
      <c r="M57" s="9">
        <f t="shared" si="19"/>
        <v>5.376</v>
      </c>
      <c r="N57" s="9">
        <v>40</v>
      </c>
      <c r="O57" s="13">
        <v>5</v>
      </c>
      <c r="P57" s="16"/>
      <c r="Q57" s="17"/>
      <c r="R57" s="18"/>
      <c r="S57" s="18"/>
      <c r="T57" s="18"/>
      <c r="U57" s="5"/>
      <c r="V57" s="5"/>
    </row>
    <row r="58" spans="1:20" s="2" customFormat="1" ht="14.25">
      <c r="A58" s="10"/>
      <c r="B58" s="35"/>
      <c r="C58" s="7" t="s">
        <v>88</v>
      </c>
      <c r="D58" s="7">
        <f aca="true" t="shared" si="20" ref="D58:O58">SUM(D46:D57)</f>
        <v>1330</v>
      </c>
      <c r="E58" s="7">
        <f t="shared" si="20"/>
        <v>231</v>
      </c>
      <c r="F58" s="7">
        <f t="shared" si="20"/>
        <v>576.545</v>
      </c>
      <c r="G58" s="7">
        <f t="shared" si="20"/>
        <v>158.454</v>
      </c>
      <c r="H58" s="7">
        <f t="shared" si="20"/>
        <v>753.4549999999999</v>
      </c>
      <c r="I58" s="7">
        <f t="shared" si="20"/>
        <v>72.54600000000002</v>
      </c>
      <c r="J58" s="7">
        <f t="shared" si="20"/>
        <v>507</v>
      </c>
      <c r="K58" s="7">
        <f t="shared" si="20"/>
        <v>451.5</v>
      </c>
      <c r="L58" s="7">
        <f t="shared" si="20"/>
        <v>534.818</v>
      </c>
      <c r="M58" s="7">
        <f t="shared" si="20"/>
        <v>334.28159999999997</v>
      </c>
      <c r="N58" s="7">
        <f t="shared" si="20"/>
        <v>275</v>
      </c>
      <c r="O58" s="7">
        <f t="shared" si="20"/>
        <v>275</v>
      </c>
      <c r="P58" s="7"/>
      <c r="Q58" s="19"/>
      <c r="R58" s="19"/>
      <c r="S58" s="19"/>
      <c r="T58" s="19"/>
    </row>
    <row r="59" spans="1:22" ht="14.25">
      <c r="A59" s="8">
        <v>51</v>
      </c>
      <c r="B59" s="35" t="s">
        <v>108</v>
      </c>
      <c r="C59" s="7" t="s">
        <v>109</v>
      </c>
      <c r="D59" s="9">
        <v>1000</v>
      </c>
      <c r="E59" s="9">
        <v>435</v>
      </c>
      <c r="F59" s="9">
        <v>697.614</v>
      </c>
      <c r="G59" s="9">
        <v>292.396</v>
      </c>
      <c r="H59" s="9">
        <f aca="true" t="shared" si="21" ref="H59:H68">D59-F59</f>
        <v>302.38599999999997</v>
      </c>
      <c r="I59" s="9">
        <f aca="true" t="shared" si="22" ref="I59:I68">E59-G59</f>
        <v>142.60399999999998</v>
      </c>
      <c r="J59" s="9">
        <v>780</v>
      </c>
      <c r="K59" s="9">
        <v>320</v>
      </c>
      <c r="L59" s="9">
        <f aca="true" t="shared" si="23" ref="L59:L68">F59*0.4+J59*0.6</f>
        <v>747.0456</v>
      </c>
      <c r="M59" s="9">
        <f aca="true" t="shared" si="24" ref="M59:M68">G59*0.4+K59*0.6</f>
        <v>308.9584</v>
      </c>
      <c r="N59" s="9">
        <v>750</v>
      </c>
      <c r="O59" s="13">
        <v>200</v>
      </c>
      <c r="P59" s="16"/>
      <c r="Q59" s="17"/>
      <c r="R59" s="18"/>
      <c r="S59" s="18"/>
      <c r="T59" s="18"/>
      <c r="U59" s="5"/>
      <c r="V59" s="5"/>
    </row>
    <row r="60" spans="1:22" ht="14.25">
      <c r="A60" s="8">
        <v>52</v>
      </c>
      <c r="B60" s="35"/>
      <c r="C60" s="7" t="s">
        <v>44</v>
      </c>
      <c r="D60" s="9">
        <v>700</v>
      </c>
      <c r="E60" s="9">
        <v>205</v>
      </c>
      <c r="F60" s="9">
        <v>592.625</v>
      </c>
      <c r="G60" s="9">
        <v>214.172</v>
      </c>
      <c r="H60" s="9">
        <f t="shared" si="21"/>
        <v>107.375</v>
      </c>
      <c r="I60" s="9">
        <f t="shared" si="22"/>
        <v>-9.171999999999997</v>
      </c>
      <c r="J60" s="9">
        <v>600</v>
      </c>
      <c r="K60" s="9">
        <v>300</v>
      </c>
      <c r="L60" s="9">
        <f t="shared" si="23"/>
        <v>597.05</v>
      </c>
      <c r="M60" s="9">
        <f t="shared" si="24"/>
        <v>265.66880000000003</v>
      </c>
      <c r="N60" s="9">
        <v>595</v>
      </c>
      <c r="O60" s="13">
        <v>270</v>
      </c>
      <c r="P60" s="16"/>
      <c r="Q60" s="17"/>
      <c r="R60" s="18"/>
      <c r="S60" s="18"/>
      <c r="T60" s="18"/>
      <c r="U60" s="5"/>
      <c r="V60" s="5"/>
    </row>
    <row r="61" spans="1:22" ht="14.25">
      <c r="A61" s="8">
        <v>53</v>
      </c>
      <c r="B61" s="35"/>
      <c r="C61" s="7" t="s">
        <v>46</v>
      </c>
      <c r="D61" s="9">
        <v>1200</v>
      </c>
      <c r="E61" s="9">
        <v>142</v>
      </c>
      <c r="F61" s="9">
        <v>634.478</v>
      </c>
      <c r="G61" s="9">
        <v>135.53</v>
      </c>
      <c r="H61" s="9">
        <f t="shared" si="21"/>
        <v>565.522</v>
      </c>
      <c r="I61" s="9">
        <f t="shared" si="22"/>
        <v>6.469999999999999</v>
      </c>
      <c r="J61" s="9">
        <v>657.427</v>
      </c>
      <c r="K61" s="9">
        <v>116.69</v>
      </c>
      <c r="L61" s="9">
        <f t="shared" si="23"/>
        <v>648.2474</v>
      </c>
      <c r="M61" s="9">
        <f t="shared" si="24"/>
        <v>124.226</v>
      </c>
      <c r="N61" s="9">
        <v>650</v>
      </c>
      <c r="O61" s="13">
        <v>125</v>
      </c>
      <c r="P61" s="16"/>
      <c r="Q61" s="17"/>
      <c r="R61" s="18"/>
      <c r="S61" s="18"/>
      <c r="T61" s="18"/>
      <c r="U61" s="5"/>
      <c r="V61" s="5"/>
    </row>
    <row r="62" spans="1:22" ht="14.25">
      <c r="A62" s="8">
        <v>54</v>
      </c>
      <c r="B62" s="35"/>
      <c r="C62" s="7" t="s">
        <v>48</v>
      </c>
      <c r="D62" s="9">
        <v>600</v>
      </c>
      <c r="E62" s="9">
        <v>75</v>
      </c>
      <c r="F62" s="9">
        <v>409.962</v>
      </c>
      <c r="G62" s="9">
        <v>92.34</v>
      </c>
      <c r="H62" s="9">
        <f t="shared" si="21"/>
        <v>190.038</v>
      </c>
      <c r="I62" s="9">
        <f t="shared" si="22"/>
        <v>-17.340000000000003</v>
      </c>
      <c r="J62" s="9">
        <v>620</v>
      </c>
      <c r="K62" s="9">
        <v>180</v>
      </c>
      <c r="L62" s="9">
        <f t="shared" si="23"/>
        <v>535.9848</v>
      </c>
      <c r="M62" s="9">
        <f t="shared" si="24"/>
        <v>144.936</v>
      </c>
      <c r="N62" s="9">
        <v>540</v>
      </c>
      <c r="O62" s="13">
        <v>145</v>
      </c>
      <c r="P62" s="16"/>
      <c r="Q62" s="17"/>
      <c r="R62" s="18"/>
      <c r="S62" s="18"/>
      <c r="T62" s="18"/>
      <c r="U62" s="5"/>
      <c r="V62" s="5"/>
    </row>
    <row r="63" spans="1:22" ht="14.25">
      <c r="A63" s="8">
        <v>55</v>
      </c>
      <c r="B63" s="35"/>
      <c r="C63" s="7" t="s">
        <v>50</v>
      </c>
      <c r="D63" s="9">
        <v>250</v>
      </c>
      <c r="E63" s="9">
        <v>44</v>
      </c>
      <c r="F63" s="9">
        <v>214.294</v>
      </c>
      <c r="G63" s="9">
        <v>58.868</v>
      </c>
      <c r="H63" s="9">
        <f t="shared" si="21"/>
        <v>35.70599999999999</v>
      </c>
      <c r="I63" s="9">
        <f t="shared" si="22"/>
        <v>-14.868000000000002</v>
      </c>
      <c r="J63" s="9">
        <v>319</v>
      </c>
      <c r="K63" s="9">
        <v>30</v>
      </c>
      <c r="L63" s="9">
        <f t="shared" si="23"/>
        <v>277.11760000000004</v>
      </c>
      <c r="M63" s="9">
        <f t="shared" si="24"/>
        <v>41.547200000000004</v>
      </c>
      <c r="N63" s="9">
        <v>280</v>
      </c>
      <c r="O63" s="13">
        <v>45</v>
      </c>
      <c r="P63" s="16"/>
      <c r="Q63" s="17"/>
      <c r="R63" s="18"/>
      <c r="S63" s="18"/>
      <c r="T63" s="18"/>
      <c r="U63" s="5"/>
      <c r="V63" s="5"/>
    </row>
    <row r="64" spans="1:22" ht="14.25">
      <c r="A64" s="8">
        <v>56</v>
      </c>
      <c r="B64" s="35"/>
      <c r="C64" s="7" t="s">
        <v>52</v>
      </c>
      <c r="D64" s="9">
        <v>350</v>
      </c>
      <c r="E64" s="9">
        <v>113</v>
      </c>
      <c r="F64" s="9">
        <v>267.006</v>
      </c>
      <c r="G64" s="9">
        <v>103.55</v>
      </c>
      <c r="H64" s="9">
        <f t="shared" si="21"/>
        <v>82.99400000000003</v>
      </c>
      <c r="I64" s="9">
        <f t="shared" si="22"/>
        <v>9.450000000000003</v>
      </c>
      <c r="J64" s="9">
        <v>420</v>
      </c>
      <c r="K64" s="9">
        <v>120</v>
      </c>
      <c r="L64" s="9">
        <f t="shared" si="23"/>
        <v>358.8024</v>
      </c>
      <c r="M64" s="9">
        <f t="shared" si="24"/>
        <v>113.42</v>
      </c>
      <c r="N64" s="9">
        <v>360</v>
      </c>
      <c r="O64" s="13">
        <v>115</v>
      </c>
      <c r="P64" s="16"/>
      <c r="Q64" s="17"/>
      <c r="R64" s="18"/>
      <c r="S64" s="18"/>
      <c r="T64" s="18"/>
      <c r="U64" s="5"/>
      <c r="V64" s="5"/>
    </row>
    <row r="65" spans="1:22" ht="14.25">
      <c r="A65" s="8">
        <v>57</v>
      </c>
      <c r="B65" s="35"/>
      <c r="C65" s="7" t="s">
        <v>54</v>
      </c>
      <c r="D65" s="9">
        <v>900</v>
      </c>
      <c r="E65" s="9">
        <v>247</v>
      </c>
      <c r="F65" s="9">
        <v>538.909</v>
      </c>
      <c r="G65" s="9">
        <v>92.06</v>
      </c>
      <c r="H65" s="9">
        <f t="shared" si="21"/>
        <v>361.091</v>
      </c>
      <c r="I65" s="9">
        <f t="shared" si="22"/>
        <v>154.94</v>
      </c>
      <c r="J65" s="9">
        <v>794</v>
      </c>
      <c r="K65" s="9">
        <v>191</v>
      </c>
      <c r="L65" s="9">
        <f t="shared" si="23"/>
        <v>691.9636</v>
      </c>
      <c r="M65" s="9">
        <f t="shared" si="24"/>
        <v>151.424</v>
      </c>
      <c r="N65" s="9">
        <v>690</v>
      </c>
      <c r="O65" s="13">
        <v>155</v>
      </c>
      <c r="P65" s="16"/>
      <c r="Q65" s="17"/>
      <c r="R65" s="18"/>
      <c r="S65" s="18"/>
      <c r="T65" s="18"/>
      <c r="U65" s="5"/>
      <c r="V65" s="5"/>
    </row>
    <row r="66" spans="1:22" s="3" customFormat="1" ht="54" customHeight="1">
      <c r="A66" s="8">
        <v>58</v>
      </c>
      <c r="B66" s="35"/>
      <c r="C66" s="7" t="s">
        <v>56</v>
      </c>
      <c r="D66" s="9">
        <v>1300</v>
      </c>
      <c r="E66" s="9">
        <v>122</v>
      </c>
      <c r="F66" s="9">
        <v>1069.79</v>
      </c>
      <c r="G66" s="9">
        <v>433.274</v>
      </c>
      <c r="H66" s="9">
        <f t="shared" si="21"/>
        <v>230.21000000000004</v>
      </c>
      <c r="I66" s="9">
        <f t="shared" si="22"/>
        <v>-311.274</v>
      </c>
      <c r="J66" s="9">
        <v>1000</v>
      </c>
      <c r="K66" s="9">
        <v>605</v>
      </c>
      <c r="L66" s="9">
        <f t="shared" si="23"/>
        <v>1027.916</v>
      </c>
      <c r="M66" s="9">
        <f t="shared" si="24"/>
        <v>536.3096</v>
      </c>
      <c r="N66" s="9">
        <v>1020</v>
      </c>
      <c r="O66" s="9">
        <v>900</v>
      </c>
      <c r="P66" s="9" t="s">
        <v>110</v>
      </c>
      <c r="Q66" s="17"/>
      <c r="R66" s="18"/>
      <c r="S66" s="18"/>
      <c r="T66" s="18"/>
      <c r="U66" s="5"/>
      <c r="V66" s="5"/>
    </row>
    <row r="67" spans="1:22" ht="14.25">
      <c r="A67" s="8">
        <v>59</v>
      </c>
      <c r="B67" s="35"/>
      <c r="C67" s="7" t="s">
        <v>58</v>
      </c>
      <c r="D67" s="9">
        <v>1000</v>
      </c>
      <c r="E67" s="9">
        <v>75</v>
      </c>
      <c r="F67" s="9">
        <v>821.219</v>
      </c>
      <c r="G67" s="9">
        <v>234.856</v>
      </c>
      <c r="H67" s="9">
        <f t="shared" si="21"/>
        <v>178.78099999999995</v>
      </c>
      <c r="I67" s="9">
        <f t="shared" si="22"/>
        <v>-159.856</v>
      </c>
      <c r="J67" s="9">
        <v>750</v>
      </c>
      <c r="K67" s="9">
        <v>263</v>
      </c>
      <c r="L67" s="9">
        <f t="shared" si="23"/>
        <v>778.4876</v>
      </c>
      <c r="M67" s="9">
        <f t="shared" si="24"/>
        <v>251.74239999999998</v>
      </c>
      <c r="N67" s="9">
        <v>780</v>
      </c>
      <c r="O67" s="9">
        <v>270</v>
      </c>
      <c r="P67" s="9"/>
      <c r="Q67" s="17"/>
      <c r="R67" s="18"/>
      <c r="S67" s="18"/>
      <c r="T67" s="18"/>
      <c r="U67" s="5"/>
      <c r="V67" s="5"/>
    </row>
    <row r="68" spans="1:22" ht="14.25">
      <c r="A68" s="8">
        <v>60</v>
      </c>
      <c r="B68" s="35"/>
      <c r="C68" s="7" t="s">
        <v>111</v>
      </c>
      <c r="D68" s="9">
        <v>3100</v>
      </c>
      <c r="E68" s="9">
        <v>517</v>
      </c>
      <c r="F68" s="9">
        <v>969.139</v>
      </c>
      <c r="G68" s="9">
        <v>273.56</v>
      </c>
      <c r="H68" s="9">
        <f t="shared" si="21"/>
        <v>2130.861</v>
      </c>
      <c r="I68" s="9">
        <f t="shared" si="22"/>
        <v>243.44</v>
      </c>
      <c r="J68" s="9">
        <v>1100</v>
      </c>
      <c r="K68" s="9">
        <v>800</v>
      </c>
      <c r="L68" s="9">
        <f t="shared" si="23"/>
        <v>1047.6556</v>
      </c>
      <c r="M68" s="9">
        <f t="shared" si="24"/>
        <v>589.424</v>
      </c>
      <c r="N68" s="9">
        <v>50</v>
      </c>
      <c r="O68" s="13">
        <v>150</v>
      </c>
      <c r="P68" s="16"/>
      <c r="Q68" s="17"/>
      <c r="R68" s="18"/>
      <c r="S68" s="18"/>
      <c r="T68" s="18"/>
      <c r="U68" s="5"/>
      <c r="V68" s="5"/>
    </row>
    <row r="69" spans="1:20" s="2" customFormat="1" ht="14.25">
      <c r="A69" s="10"/>
      <c r="B69" s="36"/>
      <c r="C69" s="7" t="s">
        <v>88</v>
      </c>
      <c r="D69" s="7">
        <f aca="true" t="shared" si="25" ref="D69:O69">SUM(D59:D68)</f>
        <v>10400</v>
      </c>
      <c r="E69" s="7">
        <f t="shared" si="25"/>
        <v>1975</v>
      </c>
      <c r="F69" s="7">
        <f t="shared" si="25"/>
        <v>6215.036</v>
      </c>
      <c r="G69" s="7">
        <f t="shared" si="25"/>
        <v>1930.606</v>
      </c>
      <c r="H69" s="7">
        <f t="shared" si="25"/>
        <v>4184.964</v>
      </c>
      <c r="I69" s="7">
        <f t="shared" si="25"/>
        <v>44.394000000000005</v>
      </c>
      <c r="J69" s="7">
        <f t="shared" si="25"/>
        <v>7040.427</v>
      </c>
      <c r="K69" s="7">
        <f t="shared" si="25"/>
        <v>2925.69</v>
      </c>
      <c r="L69" s="7">
        <f t="shared" si="25"/>
        <v>6710.270600000001</v>
      </c>
      <c r="M69" s="7">
        <f t="shared" si="25"/>
        <v>2527.6564</v>
      </c>
      <c r="N69" s="7">
        <f t="shared" si="25"/>
        <v>5715</v>
      </c>
      <c r="O69" s="7">
        <f t="shared" si="25"/>
        <v>2375</v>
      </c>
      <c r="P69" s="7"/>
      <c r="Q69" s="19"/>
      <c r="R69" s="19"/>
      <c r="S69" s="19"/>
      <c r="T69" s="19"/>
    </row>
    <row r="70" spans="1:22" ht="14.25">
      <c r="A70" s="8">
        <v>61</v>
      </c>
      <c r="B70" s="35" t="s">
        <v>112</v>
      </c>
      <c r="C70" s="7" t="s">
        <v>113</v>
      </c>
      <c r="D70" s="9">
        <v>100</v>
      </c>
      <c r="E70" s="9">
        <v>40</v>
      </c>
      <c r="F70" s="9">
        <v>19.052</v>
      </c>
      <c r="G70" s="7">
        <v>5.06</v>
      </c>
      <c r="H70" s="9">
        <f aca="true" t="shared" si="26" ref="H70:H76">D70-F70</f>
        <v>80.94800000000001</v>
      </c>
      <c r="I70" s="9">
        <f aca="true" t="shared" si="27" ref="I70:I76">E70-G70</f>
        <v>34.94</v>
      </c>
      <c r="J70" s="9">
        <v>70</v>
      </c>
      <c r="K70" s="9">
        <v>20</v>
      </c>
      <c r="L70" s="9">
        <f aca="true" t="shared" si="28" ref="L70:L76">F70*0.4+J70*0.6</f>
        <v>49.6208</v>
      </c>
      <c r="M70" s="9">
        <f aca="true" t="shared" si="29" ref="M70:M76">G70*0.4+K70*0.6</f>
        <v>14.024000000000001</v>
      </c>
      <c r="N70" s="9">
        <v>50</v>
      </c>
      <c r="O70" s="13">
        <v>15</v>
      </c>
      <c r="P70" s="16"/>
      <c r="Q70" s="17"/>
      <c r="R70" s="18"/>
      <c r="S70" s="18"/>
      <c r="T70" s="18"/>
      <c r="U70" s="5"/>
      <c r="V70" s="5"/>
    </row>
    <row r="71" spans="1:22" ht="14.25">
      <c r="A71" s="8">
        <v>62</v>
      </c>
      <c r="B71" s="35"/>
      <c r="C71" s="7" t="s">
        <v>32</v>
      </c>
      <c r="D71" s="9">
        <v>500</v>
      </c>
      <c r="E71" s="9">
        <v>184</v>
      </c>
      <c r="F71" s="9">
        <v>456.647</v>
      </c>
      <c r="G71" s="9">
        <v>66.638</v>
      </c>
      <c r="H71" s="9">
        <f t="shared" si="26"/>
        <v>43.35300000000001</v>
      </c>
      <c r="I71" s="9">
        <f t="shared" si="27"/>
        <v>117.362</v>
      </c>
      <c r="J71" s="9">
        <v>340</v>
      </c>
      <c r="K71" s="9">
        <v>200</v>
      </c>
      <c r="L71" s="9">
        <f t="shared" si="28"/>
        <v>386.65880000000004</v>
      </c>
      <c r="M71" s="9">
        <f t="shared" si="29"/>
        <v>146.6552</v>
      </c>
      <c r="N71" s="9">
        <v>390</v>
      </c>
      <c r="O71" s="13">
        <v>100</v>
      </c>
      <c r="P71" s="16"/>
      <c r="Q71" s="17"/>
      <c r="R71" s="18"/>
      <c r="S71" s="18"/>
      <c r="T71" s="18"/>
      <c r="U71" s="5"/>
      <c r="V71" s="5"/>
    </row>
    <row r="72" spans="1:22" ht="14.25">
      <c r="A72" s="8">
        <v>63</v>
      </c>
      <c r="B72" s="35"/>
      <c r="C72" s="7" t="s">
        <v>114</v>
      </c>
      <c r="D72" s="9">
        <v>310</v>
      </c>
      <c r="E72" s="9">
        <v>27</v>
      </c>
      <c r="F72" s="9">
        <v>51.475</v>
      </c>
      <c r="G72" s="9">
        <v>2.08</v>
      </c>
      <c r="H72" s="9">
        <f t="shared" si="26"/>
        <v>258.525</v>
      </c>
      <c r="I72" s="9">
        <f t="shared" si="27"/>
        <v>24.92</v>
      </c>
      <c r="J72" s="9">
        <v>155.75</v>
      </c>
      <c r="K72" s="9">
        <v>11</v>
      </c>
      <c r="L72" s="9">
        <f t="shared" si="28"/>
        <v>114.04</v>
      </c>
      <c r="M72" s="9">
        <f t="shared" si="29"/>
        <v>7.4319999999999995</v>
      </c>
      <c r="N72" s="9">
        <v>115</v>
      </c>
      <c r="O72" s="13">
        <v>10</v>
      </c>
      <c r="P72" s="16"/>
      <c r="Q72" s="17"/>
      <c r="R72" s="18"/>
      <c r="S72" s="18"/>
      <c r="T72" s="18"/>
      <c r="U72" s="5"/>
      <c r="V72" s="5"/>
    </row>
    <row r="73" spans="1:22" ht="14.25">
      <c r="A73" s="8">
        <v>64</v>
      </c>
      <c r="B73" s="35"/>
      <c r="C73" s="7" t="s">
        <v>36</v>
      </c>
      <c r="D73" s="9">
        <v>150</v>
      </c>
      <c r="E73" s="9">
        <v>23</v>
      </c>
      <c r="F73" s="9">
        <v>167.496</v>
      </c>
      <c r="G73" s="9">
        <v>31.706</v>
      </c>
      <c r="H73" s="9">
        <f t="shared" si="26"/>
        <v>-17.49600000000001</v>
      </c>
      <c r="I73" s="9">
        <f t="shared" si="27"/>
        <v>-8.706</v>
      </c>
      <c r="J73" s="9">
        <v>315.765</v>
      </c>
      <c r="K73" s="9">
        <v>74.26</v>
      </c>
      <c r="L73" s="9">
        <f t="shared" si="28"/>
        <v>256.4574</v>
      </c>
      <c r="M73" s="9">
        <f t="shared" si="29"/>
        <v>57.238400000000006</v>
      </c>
      <c r="N73" s="9">
        <v>255</v>
      </c>
      <c r="O73" s="13">
        <v>60</v>
      </c>
      <c r="P73" s="16"/>
      <c r="Q73" s="17"/>
      <c r="R73" s="18"/>
      <c r="S73" s="18"/>
      <c r="T73" s="18"/>
      <c r="U73" s="5"/>
      <c r="V73" s="5"/>
    </row>
    <row r="74" spans="1:22" ht="14.25">
      <c r="A74" s="8">
        <v>65</v>
      </c>
      <c r="B74" s="35"/>
      <c r="C74" s="7" t="s">
        <v>38</v>
      </c>
      <c r="D74" s="9">
        <v>250</v>
      </c>
      <c r="E74" s="9">
        <v>67</v>
      </c>
      <c r="F74" s="9">
        <v>147.526</v>
      </c>
      <c r="G74" s="9">
        <v>13.58</v>
      </c>
      <c r="H74" s="9">
        <f t="shared" si="26"/>
        <v>102.47399999999999</v>
      </c>
      <c r="I74" s="9">
        <f t="shared" si="27"/>
        <v>53.42</v>
      </c>
      <c r="J74" s="9">
        <v>245</v>
      </c>
      <c r="K74" s="9">
        <v>55</v>
      </c>
      <c r="L74" s="9">
        <f t="shared" si="28"/>
        <v>206.0104</v>
      </c>
      <c r="M74" s="9">
        <f t="shared" si="29"/>
        <v>38.432</v>
      </c>
      <c r="N74" s="9">
        <v>210</v>
      </c>
      <c r="O74" s="13">
        <v>40</v>
      </c>
      <c r="P74" s="16"/>
      <c r="Q74" s="17"/>
      <c r="R74" s="18"/>
      <c r="S74" s="18"/>
      <c r="T74" s="18"/>
      <c r="U74" s="5"/>
      <c r="V74" s="5"/>
    </row>
    <row r="75" spans="1:22" ht="14.25">
      <c r="A75" s="8">
        <v>66</v>
      </c>
      <c r="B75" s="35"/>
      <c r="C75" s="7" t="s">
        <v>115</v>
      </c>
      <c r="D75" s="9">
        <v>160</v>
      </c>
      <c r="E75" s="9">
        <v>88</v>
      </c>
      <c r="F75" s="9">
        <v>106.983</v>
      </c>
      <c r="G75" s="9">
        <v>51.018</v>
      </c>
      <c r="H75" s="9">
        <f t="shared" si="26"/>
        <v>53.016999999999996</v>
      </c>
      <c r="I75" s="9">
        <f t="shared" si="27"/>
        <v>36.982</v>
      </c>
      <c r="J75" s="9">
        <v>39.7</v>
      </c>
      <c r="K75" s="9">
        <v>12.29</v>
      </c>
      <c r="L75" s="9">
        <f t="shared" si="28"/>
        <v>66.6132</v>
      </c>
      <c r="M75" s="9">
        <f t="shared" si="29"/>
        <v>27.781200000000002</v>
      </c>
      <c r="N75" s="9">
        <v>70</v>
      </c>
      <c r="O75" s="13">
        <v>30</v>
      </c>
      <c r="P75" s="16"/>
      <c r="Q75" s="17"/>
      <c r="R75" s="18"/>
      <c r="S75" s="18"/>
      <c r="T75" s="18"/>
      <c r="U75" s="5"/>
      <c r="V75" s="5"/>
    </row>
    <row r="76" spans="1:22" ht="14.25">
      <c r="A76" s="8">
        <v>67</v>
      </c>
      <c r="B76" s="35"/>
      <c r="C76" s="7" t="s">
        <v>40</v>
      </c>
      <c r="D76" s="9">
        <v>250</v>
      </c>
      <c r="E76" s="9">
        <v>48</v>
      </c>
      <c r="F76" s="9">
        <v>109.679</v>
      </c>
      <c r="G76" s="9">
        <v>10.914</v>
      </c>
      <c r="H76" s="9">
        <f t="shared" si="26"/>
        <v>140.321</v>
      </c>
      <c r="I76" s="9">
        <f t="shared" si="27"/>
        <v>37.086</v>
      </c>
      <c r="J76" s="9">
        <v>210.5</v>
      </c>
      <c r="K76" s="9">
        <v>65</v>
      </c>
      <c r="L76" s="9">
        <f t="shared" si="28"/>
        <v>170.1716</v>
      </c>
      <c r="M76" s="9">
        <f t="shared" si="29"/>
        <v>43.3656</v>
      </c>
      <c r="N76" s="9">
        <v>170</v>
      </c>
      <c r="O76" s="13">
        <v>45</v>
      </c>
      <c r="P76" s="16"/>
      <c r="Q76" s="17"/>
      <c r="R76" s="18"/>
      <c r="S76" s="18"/>
      <c r="T76" s="18"/>
      <c r="U76" s="5"/>
      <c r="V76" s="5"/>
    </row>
    <row r="77" spans="1:20" s="2" customFormat="1" ht="14.25">
      <c r="A77" s="10"/>
      <c r="B77" s="35"/>
      <c r="C77" s="7" t="s">
        <v>88</v>
      </c>
      <c r="D77" s="7">
        <f aca="true" t="shared" si="30" ref="D77:O77">SUM(D70:D76)</f>
        <v>1720</v>
      </c>
      <c r="E77" s="7">
        <f t="shared" si="30"/>
        <v>477</v>
      </c>
      <c r="F77" s="7">
        <f t="shared" si="30"/>
        <v>1058.858</v>
      </c>
      <c r="G77" s="7">
        <f t="shared" si="30"/>
        <v>180.99599999999998</v>
      </c>
      <c r="H77" s="7">
        <f t="shared" si="30"/>
        <v>661.142</v>
      </c>
      <c r="I77" s="7">
        <f t="shared" si="30"/>
        <v>296.004</v>
      </c>
      <c r="J77" s="7">
        <f t="shared" si="30"/>
        <v>1376.715</v>
      </c>
      <c r="K77" s="7">
        <f t="shared" si="30"/>
        <v>437.55</v>
      </c>
      <c r="L77" s="7">
        <f t="shared" si="30"/>
        <v>1249.5722</v>
      </c>
      <c r="M77" s="7">
        <f t="shared" si="30"/>
        <v>334.9284</v>
      </c>
      <c r="N77" s="7">
        <f t="shared" si="30"/>
        <v>1260</v>
      </c>
      <c r="O77" s="7">
        <f t="shared" si="30"/>
        <v>300</v>
      </c>
      <c r="P77" s="7"/>
      <c r="Q77" s="19"/>
      <c r="R77" s="19"/>
      <c r="S77" s="19"/>
      <c r="T77" s="19"/>
    </row>
    <row r="78" spans="1:22" ht="14.25">
      <c r="A78" s="8">
        <v>68</v>
      </c>
      <c r="B78" s="35" t="s">
        <v>116</v>
      </c>
      <c r="C78" s="7" t="s">
        <v>53</v>
      </c>
      <c r="D78" s="9">
        <v>250</v>
      </c>
      <c r="E78" s="9">
        <v>24</v>
      </c>
      <c r="F78" s="9">
        <v>67.943</v>
      </c>
      <c r="G78" s="9">
        <v>0.21</v>
      </c>
      <c r="H78" s="9">
        <f aca="true" t="shared" si="31" ref="H78:H86">D78-F78</f>
        <v>182.05700000000002</v>
      </c>
      <c r="I78" s="9">
        <f aca="true" t="shared" si="32" ref="I78:I86">E78-G78</f>
        <v>23.79</v>
      </c>
      <c r="J78" s="9">
        <v>117</v>
      </c>
      <c r="K78" s="9">
        <v>3</v>
      </c>
      <c r="L78" s="9">
        <f aca="true" t="shared" si="33" ref="L78:L86">F78*0.4+J78*0.6</f>
        <v>97.3772</v>
      </c>
      <c r="M78" s="9">
        <f aca="true" t="shared" si="34" ref="M78:M86">G78*0.4+K78*0.6</f>
        <v>1.884</v>
      </c>
      <c r="N78" s="9">
        <v>100</v>
      </c>
      <c r="O78" s="13">
        <v>5</v>
      </c>
      <c r="P78" s="16"/>
      <c r="Q78" s="17"/>
      <c r="R78" s="18"/>
      <c r="S78" s="18"/>
      <c r="T78" s="18"/>
      <c r="U78" s="5"/>
      <c r="V78" s="5"/>
    </row>
    <row r="79" spans="1:22" ht="14.25">
      <c r="A79" s="8">
        <v>69</v>
      </c>
      <c r="B79" s="35"/>
      <c r="C79" s="7" t="s">
        <v>55</v>
      </c>
      <c r="D79" s="9">
        <v>400</v>
      </c>
      <c r="E79" s="9">
        <v>23</v>
      </c>
      <c r="F79" s="9">
        <v>123.436</v>
      </c>
      <c r="G79" s="9">
        <v>0.36</v>
      </c>
      <c r="H79" s="9">
        <f t="shared" si="31"/>
        <v>276.56399999999996</v>
      </c>
      <c r="I79" s="9">
        <f t="shared" si="32"/>
        <v>22.64</v>
      </c>
      <c r="J79" s="9">
        <v>300</v>
      </c>
      <c r="K79" s="9">
        <v>0</v>
      </c>
      <c r="L79" s="9">
        <f t="shared" si="33"/>
        <v>229.3744</v>
      </c>
      <c r="M79" s="9">
        <f t="shared" si="34"/>
        <v>0.144</v>
      </c>
      <c r="N79" s="9">
        <v>230</v>
      </c>
      <c r="O79" s="13">
        <v>0</v>
      </c>
      <c r="P79" s="16"/>
      <c r="Q79" s="17"/>
      <c r="R79" s="18"/>
      <c r="S79" s="18"/>
      <c r="T79" s="18"/>
      <c r="U79" s="5"/>
      <c r="V79" s="5"/>
    </row>
    <row r="80" spans="1:22" ht="14.25">
      <c r="A80" s="8">
        <v>70</v>
      </c>
      <c r="B80" s="35"/>
      <c r="C80" s="7" t="s">
        <v>57</v>
      </c>
      <c r="D80" s="9">
        <v>220</v>
      </c>
      <c r="E80" s="9">
        <v>24</v>
      </c>
      <c r="F80" s="9">
        <v>38.214</v>
      </c>
      <c r="G80" s="9">
        <v>0.236</v>
      </c>
      <c r="H80" s="9">
        <f t="shared" si="31"/>
        <v>181.786</v>
      </c>
      <c r="I80" s="9">
        <f t="shared" si="32"/>
        <v>23.764</v>
      </c>
      <c r="J80" s="9">
        <v>46.5</v>
      </c>
      <c r="K80" s="9">
        <v>19</v>
      </c>
      <c r="L80" s="9">
        <f t="shared" si="33"/>
        <v>43.1856</v>
      </c>
      <c r="M80" s="9">
        <f t="shared" si="34"/>
        <v>11.4944</v>
      </c>
      <c r="N80" s="9">
        <v>45</v>
      </c>
      <c r="O80" s="13">
        <v>15</v>
      </c>
      <c r="P80" s="16"/>
      <c r="Q80" s="17"/>
      <c r="R80" s="18"/>
      <c r="S80" s="18"/>
      <c r="T80" s="18"/>
      <c r="U80" s="5"/>
      <c r="V80" s="5"/>
    </row>
    <row r="81" spans="1:22" ht="14.25">
      <c r="A81" s="8">
        <v>71</v>
      </c>
      <c r="B81" s="35"/>
      <c r="C81" s="7" t="s">
        <v>59</v>
      </c>
      <c r="D81" s="9">
        <v>100</v>
      </c>
      <c r="E81" s="9">
        <v>129</v>
      </c>
      <c r="F81" s="9">
        <v>155.334</v>
      </c>
      <c r="G81" s="9">
        <v>28.272</v>
      </c>
      <c r="H81" s="9">
        <f t="shared" si="31"/>
        <v>-55.334</v>
      </c>
      <c r="I81" s="9">
        <f t="shared" si="32"/>
        <v>100.72800000000001</v>
      </c>
      <c r="J81" s="9">
        <v>100</v>
      </c>
      <c r="K81" s="9">
        <v>20</v>
      </c>
      <c r="L81" s="9">
        <f t="shared" si="33"/>
        <v>122.1336</v>
      </c>
      <c r="M81" s="9">
        <f t="shared" si="34"/>
        <v>23.308799999999998</v>
      </c>
      <c r="N81" s="9">
        <v>120</v>
      </c>
      <c r="O81" s="13">
        <v>25</v>
      </c>
      <c r="P81" s="16"/>
      <c r="Q81" s="17"/>
      <c r="R81" s="18"/>
      <c r="S81" s="18"/>
      <c r="T81" s="18"/>
      <c r="U81" s="5"/>
      <c r="V81" s="5"/>
    </row>
    <row r="82" spans="1:22" ht="14.25">
      <c r="A82" s="8">
        <v>72</v>
      </c>
      <c r="B82" s="35"/>
      <c r="C82" s="7" t="s">
        <v>61</v>
      </c>
      <c r="D82" s="9">
        <v>170</v>
      </c>
      <c r="E82" s="9">
        <v>59</v>
      </c>
      <c r="F82" s="9">
        <v>89.209</v>
      </c>
      <c r="G82" s="9">
        <v>4.31</v>
      </c>
      <c r="H82" s="9">
        <f t="shared" si="31"/>
        <v>80.791</v>
      </c>
      <c r="I82" s="9">
        <f t="shared" si="32"/>
        <v>54.69</v>
      </c>
      <c r="J82" s="9">
        <v>23.2</v>
      </c>
      <c r="K82" s="9">
        <v>1.8</v>
      </c>
      <c r="L82" s="9">
        <f t="shared" si="33"/>
        <v>49.60360000000001</v>
      </c>
      <c r="M82" s="9">
        <f t="shared" si="34"/>
        <v>2.8040000000000003</v>
      </c>
      <c r="N82" s="9">
        <v>50</v>
      </c>
      <c r="O82" s="13">
        <v>5</v>
      </c>
      <c r="P82" s="16"/>
      <c r="Q82" s="17"/>
      <c r="R82" s="18"/>
      <c r="S82" s="18"/>
      <c r="T82" s="18"/>
      <c r="U82" s="5"/>
      <c r="V82" s="5"/>
    </row>
    <row r="83" spans="1:22" ht="14.25">
      <c r="A83" s="8">
        <v>73</v>
      </c>
      <c r="B83" s="35"/>
      <c r="C83" s="7" t="s">
        <v>117</v>
      </c>
      <c r="D83" s="9">
        <v>60</v>
      </c>
      <c r="E83" s="9">
        <v>19</v>
      </c>
      <c r="F83" s="9">
        <v>11.337</v>
      </c>
      <c r="G83" s="9">
        <v>0.854</v>
      </c>
      <c r="H83" s="9">
        <f t="shared" si="31"/>
        <v>48.663</v>
      </c>
      <c r="I83" s="9">
        <f t="shared" si="32"/>
        <v>18.146</v>
      </c>
      <c r="J83" s="9">
        <v>30</v>
      </c>
      <c r="K83" s="9">
        <v>0</v>
      </c>
      <c r="L83" s="9">
        <f t="shared" si="33"/>
        <v>22.5348</v>
      </c>
      <c r="M83" s="9">
        <f t="shared" si="34"/>
        <v>0.3416</v>
      </c>
      <c r="N83" s="9">
        <v>25</v>
      </c>
      <c r="O83" s="13">
        <v>0</v>
      </c>
      <c r="P83" s="16"/>
      <c r="Q83" s="17"/>
      <c r="R83" s="18"/>
      <c r="S83" s="18"/>
      <c r="T83" s="18"/>
      <c r="U83" s="5"/>
      <c r="V83" s="5"/>
    </row>
    <row r="84" spans="1:22" ht="14.25">
      <c r="A84" s="8">
        <v>74</v>
      </c>
      <c r="B84" s="35"/>
      <c r="C84" s="7" t="s">
        <v>63</v>
      </c>
      <c r="D84" s="9">
        <v>120</v>
      </c>
      <c r="E84" s="9">
        <v>10</v>
      </c>
      <c r="F84" s="9">
        <v>32.363</v>
      </c>
      <c r="G84" s="9">
        <v>5.152</v>
      </c>
      <c r="H84" s="9">
        <f t="shared" si="31"/>
        <v>87.637</v>
      </c>
      <c r="I84" s="9">
        <f t="shared" si="32"/>
        <v>4.848</v>
      </c>
      <c r="J84" s="9">
        <v>100</v>
      </c>
      <c r="K84" s="9">
        <v>30</v>
      </c>
      <c r="L84" s="9">
        <f t="shared" si="33"/>
        <v>72.9452</v>
      </c>
      <c r="M84" s="9">
        <f t="shared" si="34"/>
        <v>20.0608</v>
      </c>
      <c r="N84" s="9">
        <v>75</v>
      </c>
      <c r="O84" s="13">
        <v>20</v>
      </c>
      <c r="P84" s="14"/>
      <c r="Q84" s="17"/>
      <c r="R84" s="18"/>
      <c r="S84" s="18"/>
      <c r="T84" s="18"/>
      <c r="U84" s="5"/>
      <c r="V84" s="5"/>
    </row>
    <row r="85" spans="1:22" ht="14.25">
      <c r="A85" s="8">
        <v>75</v>
      </c>
      <c r="B85" s="35"/>
      <c r="C85" s="7" t="s">
        <v>64</v>
      </c>
      <c r="D85" s="9">
        <v>350</v>
      </c>
      <c r="E85" s="9">
        <v>40</v>
      </c>
      <c r="F85" s="9">
        <v>100.939</v>
      </c>
      <c r="G85" s="9">
        <v>10.552</v>
      </c>
      <c r="H85" s="9">
        <f t="shared" si="31"/>
        <v>249.061</v>
      </c>
      <c r="I85" s="9">
        <f t="shared" si="32"/>
        <v>29.448</v>
      </c>
      <c r="J85" s="9">
        <v>200</v>
      </c>
      <c r="K85" s="9">
        <v>40</v>
      </c>
      <c r="L85" s="9">
        <f t="shared" si="33"/>
        <v>160.3756</v>
      </c>
      <c r="M85" s="9">
        <f t="shared" si="34"/>
        <v>28.2208</v>
      </c>
      <c r="N85" s="9">
        <v>160</v>
      </c>
      <c r="O85" s="13">
        <v>30</v>
      </c>
      <c r="P85" s="14"/>
      <c r="Q85" s="17"/>
      <c r="R85" s="18"/>
      <c r="S85" s="18"/>
      <c r="T85" s="18"/>
      <c r="U85" s="5"/>
      <c r="V85" s="5"/>
    </row>
    <row r="86" spans="1:22" ht="14.25">
      <c r="A86" s="8">
        <v>76</v>
      </c>
      <c r="B86" s="35"/>
      <c r="C86" s="7" t="s">
        <v>118</v>
      </c>
      <c r="D86" s="9">
        <v>250</v>
      </c>
      <c r="E86" s="9">
        <v>35</v>
      </c>
      <c r="F86" s="9">
        <v>61.519</v>
      </c>
      <c r="G86" s="9">
        <v>0</v>
      </c>
      <c r="H86" s="9">
        <f t="shared" si="31"/>
        <v>188.481</v>
      </c>
      <c r="I86" s="9">
        <f t="shared" si="32"/>
        <v>35</v>
      </c>
      <c r="J86" s="9">
        <v>100</v>
      </c>
      <c r="K86" s="9">
        <v>20</v>
      </c>
      <c r="L86" s="9">
        <f t="shared" si="33"/>
        <v>84.6076</v>
      </c>
      <c r="M86" s="9">
        <f t="shared" si="34"/>
        <v>12</v>
      </c>
      <c r="N86" s="9">
        <v>85</v>
      </c>
      <c r="O86" s="13">
        <v>15</v>
      </c>
      <c r="P86" s="14"/>
      <c r="Q86" s="17"/>
      <c r="R86" s="18"/>
      <c r="S86" s="18"/>
      <c r="T86" s="18"/>
      <c r="U86" s="5"/>
      <c r="V86" s="5"/>
    </row>
    <row r="87" spans="1:20" s="2" customFormat="1" ht="14.25">
      <c r="A87" s="10"/>
      <c r="B87" s="35"/>
      <c r="C87" s="7" t="s">
        <v>88</v>
      </c>
      <c r="D87" s="7">
        <f aca="true" t="shared" si="35" ref="D87:O87">SUM(D78:D86)</f>
        <v>1920</v>
      </c>
      <c r="E87" s="7">
        <f t="shared" si="35"/>
        <v>363</v>
      </c>
      <c r="F87" s="7">
        <f t="shared" si="35"/>
        <v>680.294</v>
      </c>
      <c r="G87" s="7">
        <f t="shared" si="35"/>
        <v>49.946</v>
      </c>
      <c r="H87" s="7">
        <f t="shared" si="35"/>
        <v>1239.7059999999997</v>
      </c>
      <c r="I87" s="7">
        <f t="shared" si="35"/>
        <v>313.05400000000003</v>
      </c>
      <c r="J87" s="7">
        <f t="shared" si="35"/>
        <v>1016.7</v>
      </c>
      <c r="K87" s="7">
        <f t="shared" si="35"/>
        <v>133.8</v>
      </c>
      <c r="L87" s="7">
        <f t="shared" si="35"/>
        <v>882.1376</v>
      </c>
      <c r="M87" s="7">
        <f t="shared" si="35"/>
        <v>100.2584</v>
      </c>
      <c r="N87" s="7">
        <f t="shared" si="35"/>
        <v>890</v>
      </c>
      <c r="O87" s="7">
        <f t="shared" si="35"/>
        <v>115</v>
      </c>
      <c r="P87" s="7"/>
      <c r="Q87" s="19"/>
      <c r="R87" s="19"/>
      <c r="S87" s="19"/>
      <c r="T87" s="19"/>
    </row>
    <row r="88" spans="1:22" ht="40.5" customHeight="1">
      <c r="A88" s="8">
        <v>77</v>
      </c>
      <c r="B88" s="7" t="s">
        <v>119</v>
      </c>
      <c r="C88" s="7" t="s">
        <v>62</v>
      </c>
      <c r="D88" s="9">
        <v>110</v>
      </c>
      <c r="E88" s="9">
        <v>35</v>
      </c>
      <c r="F88" s="9">
        <v>69.862</v>
      </c>
      <c r="G88" s="9">
        <v>11.27</v>
      </c>
      <c r="H88" s="9">
        <f>D88-F88</f>
        <v>40.138000000000005</v>
      </c>
      <c r="I88" s="9">
        <f>E88-G88</f>
        <v>23.73</v>
      </c>
      <c r="J88" s="9">
        <v>0</v>
      </c>
      <c r="K88" s="9">
        <v>0</v>
      </c>
      <c r="L88" s="9">
        <f>F88*0.4+J88*0.6</f>
        <v>27.9448</v>
      </c>
      <c r="M88" s="9">
        <f>G88*0.4+K88*0.6</f>
        <v>4.508</v>
      </c>
      <c r="N88" s="9">
        <v>25</v>
      </c>
      <c r="O88" s="13">
        <v>5</v>
      </c>
      <c r="P88" s="14"/>
      <c r="Q88" s="17"/>
      <c r="R88" s="18"/>
      <c r="S88" s="18"/>
      <c r="T88" s="18"/>
      <c r="U88" s="5"/>
      <c r="V88" s="5"/>
    </row>
    <row r="89" spans="1:20" s="2" customFormat="1" ht="14.25">
      <c r="A89" s="34" t="s">
        <v>88</v>
      </c>
      <c r="B89" s="34"/>
      <c r="C89" s="34"/>
      <c r="D89" s="7">
        <f aca="true" t="shared" si="36" ref="D89:O89">D14+D20+D33+D45+D58+D69+D77+D87+D88</f>
        <v>27000</v>
      </c>
      <c r="E89" s="7">
        <f t="shared" si="36"/>
        <v>6520</v>
      </c>
      <c r="F89" s="7">
        <f t="shared" si="36"/>
        <v>15422.475</v>
      </c>
      <c r="G89" s="7">
        <f t="shared" si="36"/>
        <v>3785.086</v>
      </c>
      <c r="H89" s="7">
        <f t="shared" si="36"/>
        <v>11577.525000000001</v>
      </c>
      <c r="I89" s="7">
        <f t="shared" si="36"/>
        <v>2734.914</v>
      </c>
      <c r="J89" s="7">
        <f t="shared" si="36"/>
        <v>16959.107</v>
      </c>
      <c r="K89" s="7">
        <f t="shared" si="36"/>
        <v>6216.040000000001</v>
      </c>
      <c r="L89" s="7">
        <f t="shared" si="36"/>
        <v>16344.454200000002</v>
      </c>
      <c r="M89" s="7">
        <f t="shared" si="36"/>
        <v>5243.658399999998</v>
      </c>
      <c r="N89" s="7">
        <f t="shared" si="36"/>
        <v>14800</v>
      </c>
      <c r="O89" s="21">
        <f t="shared" si="36"/>
        <v>5000</v>
      </c>
      <c r="P89" s="7"/>
      <c r="Q89" s="19"/>
      <c r="R89" s="19"/>
      <c r="S89" s="19"/>
      <c r="T89" s="19"/>
    </row>
    <row r="90" spans="2:22" ht="14.25">
      <c r="B90" s="5"/>
      <c r="C90" s="5"/>
      <c r="D90" s="5"/>
      <c r="E90" s="5"/>
      <c r="R90" s="5"/>
      <c r="S90" s="5"/>
      <c r="T90" s="5"/>
      <c r="U90" s="5"/>
      <c r="V90" s="5"/>
    </row>
    <row r="91" spans="2:5" ht="14.25">
      <c r="B91" s="5"/>
      <c r="C91" s="5"/>
      <c r="D91" s="5"/>
      <c r="E91" s="5"/>
    </row>
    <row r="92" spans="2:5" ht="14.25">
      <c r="B92" s="5"/>
      <c r="C92" s="5"/>
      <c r="D92" s="5"/>
      <c r="E92" s="5"/>
    </row>
    <row r="93" spans="2:5" ht="14.25">
      <c r="B93" s="5"/>
      <c r="C93" s="5"/>
      <c r="D93" s="5"/>
      <c r="E93" s="5"/>
    </row>
    <row r="94" spans="2:5" ht="14.25">
      <c r="B94" s="5"/>
      <c r="C94" s="5"/>
      <c r="D94" s="5"/>
      <c r="E94" s="5"/>
    </row>
    <row r="95" spans="2:5" ht="14.25">
      <c r="B95" s="5"/>
      <c r="C95" s="5"/>
      <c r="D95" s="5"/>
      <c r="E95" s="5"/>
    </row>
    <row r="96" spans="2:5" ht="14.25">
      <c r="B96" s="5"/>
      <c r="C96" s="5"/>
      <c r="D96" s="5"/>
      <c r="E96" s="5"/>
    </row>
    <row r="97" spans="2:5" ht="14.25">
      <c r="B97" s="5"/>
      <c r="C97" s="5"/>
      <c r="D97" s="5"/>
      <c r="E97" s="5"/>
    </row>
    <row r="98" spans="2:5" ht="14.25">
      <c r="B98" s="5"/>
      <c r="C98" s="5"/>
      <c r="D98" s="5"/>
      <c r="E98" s="5"/>
    </row>
    <row r="99" spans="2:5" ht="14.25">
      <c r="B99" s="5"/>
      <c r="C99" s="5"/>
      <c r="D99" s="5"/>
      <c r="E99" s="5"/>
    </row>
    <row r="100" spans="2:5" ht="14.25">
      <c r="B100" s="5"/>
      <c r="C100" s="5"/>
      <c r="D100" s="5"/>
      <c r="E100" s="5"/>
    </row>
    <row r="101" spans="2:5" ht="14.25">
      <c r="B101" s="5"/>
      <c r="C101" s="5"/>
      <c r="D101" s="5"/>
      <c r="E101" s="5"/>
    </row>
    <row r="102" spans="2:5" ht="14.25">
      <c r="B102" s="5"/>
      <c r="C102" s="5"/>
      <c r="D102" s="5"/>
      <c r="E102" s="5"/>
    </row>
    <row r="103" spans="2:5" ht="14.25">
      <c r="B103" s="5"/>
      <c r="C103" s="5"/>
      <c r="D103" s="5"/>
      <c r="E103" s="5"/>
    </row>
    <row r="104" spans="2:5" ht="14.25">
      <c r="B104" s="5"/>
      <c r="C104" s="5"/>
      <c r="D104" s="5"/>
      <c r="E104" s="5"/>
    </row>
    <row r="105" spans="2:5" ht="14.25">
      <c r="B105" s="5"/>
      <c r="C105" s="5"/>
      <c r="D105" s="5"/>
      <c r="E105" s="5"/>
    </row>
    <row r="106" spans="2:5" ht="14.25">
      <c r="B106" s="5"/>
      <c r="C106" s="5"/>
      <c r="D106" s="5"/>
      <c r="E106" s="5"/>
    </row>
    <row r="107" spans="2:5" ht="14.25">
      <c r="B107" s="5"/>
      <c r="C107" s="5"/>
      <c r="D107" s="5"/>
      <c r="E107" s="5"/>
    </row>
    <row r="108" spans="2:5" ht="14.25">
      <c r="B108" s="5"/>
      <c r="C108" s="5"/>
      <c r="D108" s="5"/>
      <c r="E108" s="5"/>
    </row>
    <row r="109" spans="2:5" ht="14.25">
      <c r="B109" s="5"/>
      <c r="C109" s="5"/>
      <c r="D109" s="5"/>
      <c r="E109" s="5"/>
    </row>
    <row r="110" spans="2:5" ht="14.25">
      <c r="B110" s="5"/>
      <c r="C110" s="5"/>
      <c r="D110" s="5"/>
      <c r="E110" s="5"/>
    </row>
    <row r="111" spans="2:5" ht="14.25">
      <c r="B111" s="5"/>
      <c r="C111" s="5"/>
      <c r="D111" s="5"/>
      <c r="E111" s="5"/>
    </row>
    <row r="112" spans="2:5" ht="14.25">
      <c r="B112" s="5"/>
      <c r="C112" s="5"/>
      <c r="D112" s="5"/>
      <c r="E112" s="5"/>
    </row>
    <row r="113" spans="2:5" ht="14.25">
      <c r="B113" s="5"/>
      <c r="C113" s="5"/>
      <c r="D113" s="5"/>
      <c r="E113" s="5"/>
    </row>
    <row r="114" spans="2:5" ht="14.25">
      <c r="B114" s="5"/>
      <c r="C114" s="5"/>
      <c r="D114" s="5"/>
      <c r="E114" s="5"/>
    </row>
    <row r="115" spans="2:5" ht="14.25">
      <c r="B115" s="5"/>
      <c r="C115" s="5"/>
      <c r="D115" s="5"/>
      <c r="E115" s="5"/>
    </row>
    <row r="116" spans="2:5" ht="14.25">
      <c r="B116" s="5"/>
      <c r="C116" s="5"/>
      <c r="D116" s="5"/>
      <c r="E116" s="5"/>
    </row>
    <row r="117" spans="2:5" ht="14.25">
      <c r="B117" s="5"/>
      <c r="C117" s="5"/>
      <c r="D117" s="5"/>
      <c r="E117" s="5"/>
    </row>
    <row r="118" spans="2:5" ht="14.25">
      <c r="B118" s="5"/>
      <c r="C118" s="5"/>
      <c r="D118" s="5"/>
      <c r="E118" s="5"/>
    </row>
    <row r="119" spans="2:5" ht="14.25">
      <c r="B119" s="5"/>
      <c r="C119" s="5"/>
      <c r="D119" s="5"/>
      <c r="E119" s="5"/>
    </row>
    <row r="120" spans="2:5" ht="14.25">
      <c r="B120" s="5"/>
      <c r="C120" s="5"/>
      <c r="D120" s="5"/>
      <c r="E120" s="5"/>
    </row>
    <row r="121" spans="2:5" ht="14.25">
      <c r="B121" s="5"/>
      <c r="C121" s="5"/>
      <c r="D121" s="5"/>
      <c r="E121" s="5"/>
    </row>
    <row r="122" spans="2:5" ht="14.25">
      <c r="B122" s="5"/>
      <c r="C122" s="5"/>
      <c r="D122" s="5"/>
      <c r="E122" s="5"/>
    </row>
    <row r="123" spans="2:5" ht="14.25">
      <c r="B123" s="5"/>
      <c r="C123" s="5"/>
      <c r="D123" s="5"/>
      <c r="E123" s="5"/>
    </row>
    <row r="124" spans="2:5" ht="14.25">
      <c r="B124" s="5"/>
      <c r="C124" s="5"/>
      <c r="D124" s="5"/>
      <c r="E124" s="5"/>
    </row>
    <row r="125" spans="2:5" ht="14.25">
      <c r="B125" s="5"/>
      <c r="C125" s="5"/>
      <c r="D125" s="5"/>
      <c r="E125" s="5"/>
    </row>
    <row r="126" spans="2:5" ht="14.25">
      <c r="B126" s="5"/>
      <c r="C126" s="5"/>
      <c r="D126" s="5"/>
      <c r="E126" s="5"/>
    </row>
    <row r="127" spans="2:5" ht="14.25">
      <c r="B127" s="5"/>
      <c r="C127" s="5"/>
      <c r="D127" s="5"/>
      <c r="E127" s="5"/>
    </row>
    <row r="128" spans="2:5" ht="14.25">
      <c r="B128" s="5"/>
      <c r="C128" s="5"/>
      <c r="D128" s="5"/>
      <c r="E128" s="5"/>
    </row>
    <row r="129" spans="2:5" ht="14.25">
      <c r="B129" s="5"/>
      <c r="C129" s="5"/>
      <c r="D129" s="5"/>
      <c r="E129" s="5"/>
    </row>
    <row r="130" spans="2:5" ht="14.25">
      <c r="B130" s="5"/>
      <c r="C130" s="5"/>
      <c r="D130" s="5"/>
      <c r="E130" s="5"/>
    </row>
    <row r="131" spans="2:5" ht="14.25">
      <c r="B131" s="5"/>
      <c r="C131" s="5"/>
      <c r="D131" s="5"/>
      <c r="E131" s="5"/>
    </row>
    <row r="132" spans="2:5" ht="14.25">
      <c r="B132" s="5"/>
      <c r="C132" s="5"/>
      <c r="D132" s="5"/>
      <c r="E132" s="5"/>
    </row>
    <row r="133" spans="2:5" ht="14.25">
      <c r="B133" s="5"/>
      <c r="C133" s="5"/>
      <c r="D133" s="5"/>
      <c r="E133" s="5"/>
    </row>
    <row r="134" spans="2:5" ht="14.25">
      <c r="B134" s="5"/>
      <c r="C134" s="5"/>
      <c r="D134" s="5"/>
      <c r="E134" s="5"/>
    </row>
    <row r="135" spans="2:5" ht="14.25">
      <c r="B135" s="5"/>
      <c r="C135" s="5"/>
      <c r="D135" s="5"/>
      <c r="E135" s="5"/>
    </row>
  </sheetData>
  <sheetProtection/>
  <mergeCells count="10">
    <mergeCell ref="A2:P2"/>
    <mergeCell ref="A89:C89"/>
    <mergeCell ref="B4:B14"/>
    <mergeCell ref="B15:B20"/>
    <mergeCell ref="B21:B33"/>
    <mergeCell ref="B34:B45"/>
    <mergeCell ref="B46:B58"/>
    <mergeCell ref="B59:B69"/>
    <mergeCell ref="B70:B77"/>
    <mergeCell ref="B78:B87"/>
  </mergeCells>
  <printOptions/>
  <pageMargins left="0.47" right="0.17" top="0.25" bottom="0.35" header="0.16" footer="0.1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2016-12-01T00:58:51Z</cp:lastPrinted>
  <dcterms:created xsi:type="dcterms:W3CDTF">2014-10-30T08:29:18Z</dcterms:created>
  <dcterms:modified xsi:type="dcterms:W3CDTF">2016-12-01T00:59:09Z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